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FCGUYOT\Downloads\"/>
    </mc:Choice>
  </mc:AlternateContent>
  <xr:revisionPtr revIDLastSave="0" documentId="13_ncr:1_{41473A7B-BE69-482F-A74F-6E2635562277}" xr6:coauthVersionLast="47" xr6:coauthVersionMax="47" xr10:uidLastSave="{00000000-0000-0000-0000-000000000000}"/>
  <bookViews>
    <workbookView xWindow="-120" yWindow="-120" windowWidth="20730" windowHeight="11160" activeTab="3" xr2:uid="{00000000-000D-0000-FFFF-FFFF00000000}"/>
  </bookViews>
  <sheets>
    <sheet name="Inicio" sheetId="3" r:id="rId1"/>
    <sheet name="RPP" sheetId="1" r:id="rId2"/>
    <sheet name="Aporte" sheetId="12" r:id="rId3"/>
    <sheet name="Agricultura" sheetId="4" r:id="rId4"/>
    <sheet name="Lecheria" sheetId="17" r:id="rId5"/>
    <sheet name="Ganaderia" sheetId="14" r:id="rId6"/>
    <sheet name="Servicios" sheetId="7" r:id="rId7"/>
    <sheet name="Inmobiliario" sheetId="8" r:id="rId8"/>
    <sheet name="Gerenciamiento" sheetId="13" r:id="rId9"/>
    <sheet name="Administración" sheetId="9" r:id="rId10"/>
  </sheets>
  <definedNames>
    <definedName name="CAMPAÑA">Inicio!$D$9</definedName>
    <definedName name="CUIC">Inicio!$D$6</definedName>
    <definedName name="EMPRESA">Inicio!$D$5</definedName>
    <definedName name="GRUPO">Inicio!$D$7</definedName>
    <definedName name="REGION">Inicio!$D$8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2" l="1"/>
  <c r="G31" i="1"/>
  <c r="G30" i="1"/>
  <c r="G26" i="1"/>
  <c r="S134" i="17"/>
  <c r="R134" i="17"/>
  <c r="S133" i="17"/>
  <c r="R133" i="17"/>
  <c r="S132" i="17"/>
  <c r="R132" i="17"/>
  <c r="S131" i="17"/>
  <c r="R131" i="17"/>
  <c r="S130" i="17"/>
  <c r="R130" i="17"/>
  <c r="S129" i="17"/>
  <c r="R129" i="17"/>
  <c r="S128" i="17"/>
  <c r="R128" i="17"/>
  <c r="S127" i="17"/>
  <c r="R127" i="17"/>
  <c r="S126" i="17"/>
  <c r="R126" i="17"/>
  <c r="S125" i="17"/>
  <c r="R125" i="17"/>
  <c r="S124" i="17"/>
  <c r="R124" i="17"/>
  <c r="S123" i="17"/>
  <c r="R123" i="17"/>
  <c r="S122" i="17"/>
  <c r="R122" i="17"/>
  <c r="S121" i="17"/>
  <c r="R121" i="17"/>
  <c r="S120" i="17"/>
  <c r="R120" i="17"/>
  <c r="S119" i="17"/>
  <c r="R119" i="17"/>
  <c r="S118" i="17"/>
  <c r="R118" i="17"/>
  <c r="S117" i="17"/>
  <c r="R117" i="17"/>
  <c r="S116" i="17"/>
  <c r="R116" i="17"/>
  <c r="S115" i="17"/>
  <c r="R115" i="17"/>
  <c r="S114" i="17"/>
  <c r="R114" i="17"/>
  <c r="S113" i="17"/>
  <c r="R113" i="17"/>
  <c r="N134" i="17"/>
  <c r="M134" i="17"/>
  <c r="N133" i="17"/>
  <c r="M133" i="17"/>
  <c r="N132" i="17"/>
  <c r="M132" i="17"/>
  <c r="N131" i="17"/>
  <c r="M131" i="17"/>
  <c r="N130" i="17"/>
  <c r="M130" i="17"/>
  <c r="N129" i="17"/>
  <c r="M129" i="17"/>
  <c r="N128" i="17"/>
  <c r="M128" i="17"/>
  <c r="N127" i="17"/>
  <c r="M127" i="17"/>
  <c r="N126" i="17"/>
  <c r="M126" i="17"/>
  <c r="N125" i="17"/>
  <c r="M125" i="17"/>
  <c r="N124" i="17"/>
  <c r="M124" i="17"/>
  <c r="N123" i="17"/>
  <c r="M123" i="17"/>
  <c r="N122" i="17"/>
  <c r="M122" i="17"/>
  <c r="N121" i="17"/>
  <c r="M121" i="17"/>
  <c r="N120" i="17"/>
  <c r="M120" i="17"/>
  <c r="N119" i="17"/>
  <c r="M119" i="17"/>
  <c r="N118" i="17"/>
  <c r="M118" i="17"/>
  <c r="N117" i="17"/>
  <c r="M117" i="17"/>
  <c r="N116" i="17"/>
  <c r="M116" i="17"/>
  <c r="N115" i="17"/>
  <c r="M115" i="17"/>
  <c r="N114" i="17"/>
  <c r="M114" i="17"/>
  <c r="N113" i="17"/>
  <c r="M113" i="17"/>
  <c r="I134" i="17"/>
  <c r="H134" i="17"/>
  <c r="I133" i="17"/>
  <c r="H133" i="17"/>
  <c r="I132" i="17"/>
  <c r="H132" i="17"/>
  <c r="I131" i="17"/>
  <c r="H131" i="17"/>
  <c r="I130" i="17"/>
  <c r="H130" i="17"/>
  <c r="I129" i="17"/>
  <c r="H129" i="17"/>
  <c r="I128" i="17"/>
  <c r="H128" i="17"/>
  <c r="I127" i="17"/>
  <c r="H127" i="17"/>
  <c r="I126" i="17"/>
  <c r="H126" i="17"/>
  <c r="I125" i="17"/>
  <c r="H125" i="17"/>
  <c r="I124" i="17"/>
  <c r="H124" i="17"/>
  <c r="I123" i="17"/>
  <c r="H123" i="17"/>
  <c r="I122" i="17"/>
  <c r="H122" i="17"/>
  <c r="I121" i="17"/>
  <c r="H121" i="17"/>
  <c r="I120" i="17"/>
  <c r="H120" i="17"/>
  <c r="I119" i="17"/>
  <c r="H119" i="17"/>
  <c r="I118" i="17"/>
  <c r="H118" i="17"/>
  <c r="I117" i="17"/>
  <c r="H117" i="17"/>
  <c r="I116" i="17"/>
  <c r="H116" i="17"/>
  <c r="I115" i="17"/>
  <c r="H115" i="17"/>
  <c r="I114" i="17"/>
  <c r="H114" i="17"/>
  <c r="I113" i="17"/>
  <c r="H113" i="17"/>
  <c r="S112" i="17"/>
  <c r="R112" i="17"/>
  <c r="S111" i="17"/>
  <c r="R111" i="17"/>
  <c r="S110" i="17"/>
  <c r="R110" i="17"/>
  <c r="N112" i="17"/>
  <c r="M112" i="17"/>
  <c r="N111" i="17"/>
  <c r="M111" i="17"/>
  <c r="N110" i="17"/>
  <c r="M110" i="17"/>
  <c r="I112" i="17"/>
  <c r="I111" i="17"/>
  <c r="I110" i="17"/>
  <c r="H110" i="17"/>
  <c r="H111" i="17"/>
  <c r="H112" i="17"/>
  <c r="N58" i="13"/>
  <c r="K58" i="13"/>
  <c r="H58" i="13"/>
  <c r="N57" i="13"/>
  <c r="K57" i="13"/>
  <c r="H57" i="13"/>
  <c r="N56" i="13"/>
  <c r="K56" i="13"/>
  <c r="H56" i="13"/>
  <c r="N55" i="13"/>
  <c r="K55" i="13"/>
  <c r="H55" i="13"/>
  <c r="N54" i="13"/>
  <c r="K54" i="13"/>
  <c r="H54" i="13"/>
  <c r="N43" i="13"/>
  <c r="K43" i="13"/>
  <c r="H43" i="13"/>
  <c r="N49" i="13"/>
  <c r="K49" i="13"/>
  <c r="H49" i="13"/>
  <c r="N48" i="13"/>
  <c r="K48" i="13"/>
  <c r="H48" i="13"/>
  <c r="N47" i="13"/>
  <c r="K47" i="13"/>
  <c r="H47" i="13"/>
  <c r="N46" i="13"/>
  <c r="K46" i="13"/>
  <c r="H46" i="13"/>
  <c r="N58" i="8"/>
  <c r="K58" i="8"/>
  <c r="H58" i="8"/>
  <c r="N58" i="7"/>
  <c r="N48" i="7"/>
  <c r="K48" i="7"/>
  <c r="H48" i="7"/>
  <c r="N47" i="7"/>
  <c r="K47" i="7"/>
  <c r="H47" i="7"/>
  <c r="N46" i="7"/>
  <c r="K46" i="7"/>
  <c r="H46" i="7"/>
  <c r="K58" i="7"/>
  <c r="H58" i="7"/>
  <c r="G13" i="12"/>
  <c r="H13" i="12"/>
  <c r="G14" i="12"/>
  <c r="H14" i="12"/>
  <c r="G16" i="12"/>
  <c r="H16" i="12"/>
  <c r="G20" i="12"/>
  <c r="N57" i="8"/>
  <c r="K57" i="8"/>
  <c r="H57" i="8"/>
  <c r="N56" i="8"/>
  <c r="K56" i="8"/>
  <c r="H56" i="8"/>
  <c r="N57" i="7"/>
  <c r="N56" i="7"/>
  <c r="K57" i="7"/>
  <c r="K56" i="7"/>
  <c r="H57" i="7"/>
  <c r="H56" i="7"/>
  <c r="K25" i="9" l="1"/>
  <c r="I25" i="9"/>
  <c r="G25" i="9"/>
  <c r="D9" i="9"/>
  <c r="D8" i="9"/>
  <c r="D7" i="9"/>
  <c r="D6" i="9"/>
  <c r="D5" i="9"/>
  <c r="F66" i="13" l="1"/>
  <c r="N62" i="13"/>
  <c r="K62" i="13"/>
  <c r="H62" i="13"/>
  <c r="N61" i="13"/>
  <c r="K61" i="13"/>
  <c r="H61" i="13"/>
  <c r="M59" i="13"/>
  <c r="N59" i="13" s="1"/>
  <c r="N50" i="13"/>
  <c r="K50" i="13"/>
  <c r="H50" i="13"/>
  <c r="N45" i="13"/>
  <c r="K45" i="13"/>
  <c r="M44" i="13"/>
  <c r="N28" i="13"/>
  <c r="K28" i="13"/>
  <c r="N24" i="13"/>
  <c r="K24" i="13"/>
  <c r="H24" i="13"/>
  <c r="N20" i="13"/>
  <c r="K20" i="13"/>
  <c r="H20" i="13"/>
  <c r="N19" i="13"/>
  <c r="K19" i="13"/>
  <c r="H19" i="13"/>
  <c r="N17" i="13"/>
  <c r="K17" i="13"/>
  <c r="H17" i="13"/>
  <c r="M16" i="13"/>
  <c r="M18" i="13" s="1"/>
  <c r="J16" i="13"/>
  <c r="J18" i="13" s="1"/>
  <c r="G16" i="13"/>
  <c r="G18" i="13" s="1"/>
  <c r="N15" i="13"/>
  <c r="K15" i="13"/>
  <c r="H15" i="13"/>
  <c r="N14" i="13"/>
  <c r="K14" i="13"/>
  <c r="H14" i="13"/>
  <c r="D9" i="13"/>
  <c r="D8" i="13"/>
  <c r="D7" i="13"/>
  <c r="D6" i="13"/>
  <c r="D5" i="13"/>
  <c r="F66" i="7"/>
  <c r="N62" i="7"/>
  <c r="K62" i="7"/>
  <c r="H62" i="7"/>
  <c r="N61" i="7"/>
  <c r="K61" i="7"/>
  <c r="H61" i="7"/>
  <c r="N55" i="7"/>
  <c r="K55" i="7"/>
  <c r="N54" i="7"/>
  <c r="N53" i="7"/>
  <c r="H53" i="7"/>
  <c r="N52" i="7"/>
  <c r="N49" i="7"/>
  <c r="G49" i="7"/>
  <c r="H49" i="7" s="1"/>
  <c r="M44" i="7"/>
  <c r="N28" i="7"/>
  <c r="K28" i="7"/>
  <c r="N24" i="7"/>
  <c r="K24" i="7"/>
  <c r="H24" i="7"/>
  <c r="N20" i="7"/>
  <c r="K20" i="7"/>
  <c r="H20" i="7"/>
  <c r="N19" i="7"/>
  <c r="K19" i="7"/>
  <c r="H19" i="7"/>
  <c r="N17" i="7"/>
  <c r="K17" i="7"/>
  <c r="H17" i="7"/>
  <c r="M16" i="7"/>
  <c r="M18" i="7" s="1"/>
  <c r="J16" i="7"/>
  <c r="J18" i="7" s="1"/>
  <c r="G16" i="7"/>
  <c r="G18" i="7" s="1"/>
  <c r="N15" i="7"/>
  <c r="K15" i="7"/>
  <c r="H15" i="7"/>
  <c r="N14" i="7"/>
  <c r="K14" i="7"/>
  <c r="H14" i="7"/>
  <c r="D9" i="7"/>
  <c r="D8" i="7"/>
  <c r="D7" i="7"/>
  <c r="D6" i="7"/>
  <c r="D5" i="7"/>
  <c r="S152" i="17"/>
  <c r="R152" i="17"/>
  <c r="N152" i="17"/>
  <c r="M152" i="17"/>
  <c r="I152" i="17"/>
  <c r="H152" i="17"/>
  <c r="Q72" i="4"/>
  <c r="P72" i="4"/>
  <c r="M72" i="4"/>
  <c r="L72" i="4"/>
  <c r="I72" i="4"/>
  <c r="H72" i="4"/>
  <c r="J35" i="12"/>
  <c r="L33" i="12"/>
  <c r="L35" i="12" s="1"/>
  <c r="K33" i="12"/>
  <c r="K35" i="12" s="1"/>
  <c r="J33" i="12"/>
  <c r="I33" i="12"/>
  <c r="I35" i="12" s="1"/>
  <c r="L15" i="12"/>
  <c r="L17" i="12" s="1"/>
  <c r="K15" i="12"/>
  <c r="K17" i="12" s="1"/>
  <c r="J15" i="12"/>
  <c r="J17" i="12" s="1"/>
  <c r="I15" i="12"/>
  <c r="I17" i="12" s="1"/>
  <c r="F66" i="8"/>
  <c r="N62" i="8"/>
  <c r="K62" i="8"/>
  <c r="H62" i="8"/>
  <c r="N61" i="8"/>
  <c r="K61" i="8"/>
  <c r="H61" i="8"/>
  <c r="N55" i="8"/>
  <c r="N53" i="8"/>
  <c r="N49" i="8"/>
  <c r="N48" i="8"/>
  <c r="N28" i="8"/>
  <c r="K28" i="8"/>
  <c r="N24" i="8"/>
  <c r="K24" i="8"/>
  <c r="H24" i="8"/>
  <c r="N20" i="8"/>
  <c r="K20" i="8"/>
  <c r="H20" i="8"/>
  <c r="N19" i="8"/>
  <c r="K19" i="8"/>
  <c r="H19" i="8"/>
  <c r="N17" i="8"/>
  <c r="K17" i="8"/>
  <c r="H17" i="8"/>
  <c r="M16" i="8"/>
  <c r="N16" i="8" s="1"/>
  <c r="J16" i="8"/>
  <c r="J18" i="8" s="1"/>
  <c r="J21" i="8" s="1"/>
  <c r="G16" i="8"/>
  <c r="G18" i="8" s="1"/>
  <c r="G21" i="8" s="1"/>
  <c r="N15" i="8"/>
  <c r="K15" i="8"/>
  <c r="H15" i="8"/>
  <c r="N14" i="8"/>
  <c r="K14" i="8"/>
  <c r="H14" i="8"/>
  <c r="D9" i="8"/>
  <c r="D8" i="8"/>
  <c r="D7" i="8"/>
  <c r="D6" i="8"/>
  <c r="D5" i="8"/>
  <c r="Q25" i="14"/>
  <c r="P25" i="14"/>
  <c r="M25" i="14"/>
  <c r="L25" i="14"/>
  <c r="I25" i="14"/>
  <c r="H25" i="14"/>
  <c r="Q21" i="14"/>
  <c r="P21" i="14"/>
  <c r="M21" i="14"/>
  <c r="L21" i="14"/>
  <c r="I21" i="14"/>
  <c r="H21" i="14"/>
  <c r="Q26" i="4"/>
  <c r="P26" i="4"/>
  <c r="M26" i="4"/>
  <c r="L26" i="4"/>
  <c r="I26" i="4"/>
  <c r="H26" i="4"/>
  <c r="T25" i="17"/>
  <c r="S25" i="17"/>
  <c r="R25" i="17"/>
  <c r="O25" i="17"/>
  <c r="N25" i="17"/>
  <c r="M25" i="17"/>
  <c r="J25" i="17"/>
  <c r="I25" i="17"/>
  <c r="H25" i="17"/>
  <c r="T21" i="17"/>
  <c r="S21" i="17"/>
  <c r="R21" i="17"/>
  <c r="O21" i="17"/>
  <c r="N21" i="17"/>
  <c r="M21" i="17"/>
  <c r="H21" i="17"/>
  <c r="T30" i="17"/>
  <c r="S30" i="17"/>
  <c r="R30" i="17"/>
  <c r="T29" i="17"/>
  <c r="S29" i="17"/>
  <c r="R29" i="17"/>
  <c r="O30" i="17"/>
  <c r="N30" i="17"/>
  <c r="M30" i="17"/>
  <c r="O29" i="17"/>
  <c r="N29" i="17"/>
  <c r="M29" i="17"/>
  <c r="J29" i="17"/>
  <c r="I29" i="17"/>
  <c r="H29" i="17"/>
  <c r="S148" i="17"/>
  <c r="R148" i="17"/>
  <c r="S147" i="17"/>
  <c r="R147" i="17"/>
  <c r="S146" i="17"/>
  <c r="R146" i="17"/>
  <c r="S143" i="17"/>
  <c r="R143" i="17"/>
  <c r="S142" i="17"/>
  <c r="R142" i="17"/>
  <c r="S141" i="17"/>
  <c r="R141" i="17"/>
  <c r="S140" i="17"/>
  <c r="R140" i="17"/>
  <c r="S139" i="17"/>
  <c r="R139" i="17"/>
  <c r="S138" i="17"/>
  <c r="R138" i="17"/>
  <c r="S137" i="17"/>
  <c r="R137" i="17"/>
  <c r="S108" i="17"/>
  <c r="R108" i="17"/>
  <c r="S107" i="17"/>
  <c r="R107" i="17"/>
  <c r="S106" i="17"/>
  <c r="R106" i="17"/>
  <c r="S105" i="17"/>
  <c r="R105" i="17"/>
  <c r="S104" i="17"/>
  <c r="R104" i="17"/>
  <c r="N148" i="17"/>
  <c r="M148" i="17"/>
  <c r="N147" i="17"/>
  <c r="M147" i="17"/>
  <c r="N146" i="17"/>
  <c r="M146" i="17"/>
  <c r="N143" i="17"/>
  <c r="M143" i="17"/>
  <c r="N142" i="17"/>
  <c r="M142" i="17"/>
  <c r="N141" i="17"/>
  <c r="M141" i="17"/>
  <c r="N140" i="17"/>
  <c r="M140" i="17"/>
  <c r="N139" i="17"/>
  <c r="M139" i="17"/>
  <c r="N138" i="17"/>
  <c r="M138" i="17"/>
  <c r="N137" i="17"/>
  <c r="M137" i="17"/>
  <c r="N108" i="17"/>
  <c r="M108" i="17"/>
  <c r="N107" i="17"/>
  <c r="M107" i="17"/>
  <c r="N106" i="17"/>
  <c r="M106" i="17"/>
  <c r="N105" i="17"/>
  <c r="M105" i="17"/>
  <c r="N104" i="17"/>
  <c r="M104" i="17"/>
  <c r="I148" i="17"/>
  <c r="H148" i="17"/>
  <c r="I147" i="17"/>
  <c r="H147" i="17"/>
  <c r="I146" i="17"/>
  <c r="H146" i="17"/>
  <c r="I143" i="17"/>
  <c r="H143" i="17"/>
  <c r="I142" i="17"/>
  <c r="H142" i="17"/>
  <c r="I141" i="17"/>
  <c r="H141" i="17"/>
  <c r="I140" i="17"/>
  <c r="H140" i="17"/>
  <c r="I139" i="17"/>
  <c r="H139" i="17"/>
  <c r="I138" i="17"/>
  <c r="H138" i="17"/>
  <c r="I137" i="17"/>
  <c r="H137" i="17"/>
  <c r="I108" i="17"/>
  <c r="H108" i="17"/>
  <c r="I107" i="17"/>
  <c r="H107" i="17"/>
  <c r="I106" i="17"/>
  <c r="H106" i="17"/>
  <c r="I105" i="17"/>
  <c r="H105" i="17"/>
  <c r="Q144" i="17"/>
  <c r="S144" i="17" s="1"/>
  <c r="L144" i="17"/>
  <c r="M144" i="17" s="1"/>
  <c r="G144" i="17"/>
  <c r="I144" i="17" s="1"/>
  <c r="Q135" i="17"/>
  <c r="S135" i="17" s="1"/>
  <c r="L135" i="17"/>
  <c r="M135" i="17" s="1"/>
  <c r="G135" i="17"/>
  <c r="H135" i="17" s="1"/>
  <c r="Q109" i="17"/>
  <c r="L109" i="17"/>
  <c r="N109" i="17" s="1"/>
  <c r="I104" i="17"/>
  <c r="T87" i="17"/>
  <c r="R87" i="17"/>
  <c r="T86" i="17"/>
  <c r="R86" i="17"/>
  <c r="O87" i="17"/>
  <c r="M87" i="17"/>
  <c r="O86" i="17"/>
  <c r="M86" i="17"/>
  <c r="J86" i="17"/>
  <c r="H86" i="17"/>
  <c r="O49" i="17"/>
  <c r="M49" i="17"/>
  <c r="J49" i="17"/>
  <c r="H49" i="17"/>
  <c r="G65" i="17"/>
  <c r="L65" i="17"/>
  <c r="M65" i="17" s="1"/>
  <c r="T78" i="17"/>
  <c r="R77" i="17"/>
  <c r="T73" i="17"/>
  <c r="T72" i="17"/>
  <c r="T71" i="17"/>
  <c r="R70" i="17"/>
  <c r="T63" i="17"/>
  <c r="T62" i="17"/>
  <c r="T59" i="17"/>
  <c r="T58" i="17"/>
  <c r="T57" i="17"/>
  <c r="R54" i="17"/>
  <c r="R52" i="17"/>
  <c r="T50" i="17"/>
  <c r="T20" i="17"/>
  <c r="T19" i="17"/>
  <c r="T17" i="17"/>
  <c r="T15" i="17"/>
  <c r="T14" i="17"/>
  <c r="O20" i="17"/>
  <c r="O19" i="17"/>
  <c r="O17" i="17"/>
  <c r="O15" i="17"/>
  <c r="O14" i="17"/>
  <c r="J21" i="17"/>
  <c r="J20" i="17"/>
  <c r="J19" i="17"/>
  <c r="J17" i="17"/>
  <c r="J15" i="17"/>
  <c r="J14" i="17"/>
  <c r="G31" i="14"/>
  <c r="O76" i="17"/>
  <c r="L74" i="17"/>
  <c r="O74" i="17" s="1"/>
  <c r="L55" i="17"/>
  <c r="M55" i="17" s="1"/>
  <c r="T48" i="17"/>
  <c r="O78" i="17"/>
  <c r="O72" i="17"/>
  <c r="O70" i="17"/>
  <c r="M67" i="17"/>
  <c r="O64" i="17"/>
  <c r="O63" i="17"/>
  <c r="O62" i="17"/>
  <c r="M59" i="17"/>
  <c r="O56" i="17"/>
  <c r="M51" i="17"/>
  <c r="M50" i="17"/>
  <c r="J76" i="17"/>
  <c r="J72" i="17"/>
  <c r="H67" i="17"/>
  <c r="J62" i="17"/>
  <c r="J61" i="17"/>
  <c r="J60" i="17"/>
  <c r="J59" i="17"/>
  <c r="G55" i="17"/>
  <c r="J54" i="17"/>
  <c r="J53" i="17"/>
  <c r="J48" i="17"/>
  <c r="O77" i="17"/>
  <c r="O73" i="17"/>
  <c r="O69" i="17"/>
  <c r="O68" i="17"/>
  <c r="O67" i="17"/>
  <c r="O61" i="17"/>
  <c r="O60" i="17"/>
  <c r="O59" i="17"/>
  <c r="O58" i="17"/>
  <c r="O57" i="17"/>
  <c r="O53" i="17"/>
  <c r="O52" i="17"/>
  <c r="O51" i="17"/>
  <c r="O50" i="17"/>
  <c r="J78" i="17"/>
  <c r="J77" i="17"/>
  <c r="J73" i="17"/>
  <c r="J71" i="17"/>
  <c r="J70" i="17"/>
  <c r="J64" i="17"/>
  <c r="J63" i="17"/>
  <c r="J58" i="17"/>
  <c r="J57" i="17"/>
  <c r="J56" i="17"/>
  <c r="J52" i="17"/>
  <c r="J51" i="17"/>
  <c r="J50" i="17"/>
  <c r="N49" i="17"/>
  <c r="M58" i="17"/>
  <c r="H58" i="17"/>
  <c r="M57" i="17"/>
  <c r="H57" i="17"/>
  <c r="H56" i="17"/>
  <c r="M48" i="17"/>
  <c r="H78" i="17"/>
  <c r="M77" i="17"/>
  <c r="H77" i="17"/>
  <c r="M73" i="17"/>
  <c r="H73" i="17"/>
  <c r="M72" i="17"/>
  <c r="H71" i="17"/>
  <c r="H70" i="17"/>
  <c r="M69" i="17"/>
  <c r="M68" i="17"/>
  <c r="M64" i="17"/>
  <c r="H64" i="17"/>
  <c r="M63" i="17"/>
  <c r="H63" i="17"/>
  <c r="M62" i="17"/>
  <c r="H62" i="17"/>
  <c r="N61" i="17"/>
  <c r="M61" i="17"/>
  <c r="M60" i="17"/>
  <c r="H54" i="17"/>
  <c r="M53" i="17"/>
  <c r="M52" i="17"/>
  <c r="H52" i="17"/>
  <c r="H51" i="17"/>
  <c r="H50" i="17"/>
  <c r="Q26" i="17"/>
  <c r="L26" i="17"/>
  <c r="G26" i="17"/>
  <c r="I21" i="17"/>
  <c r="S20" i="17"/>
  <c r="R20" i="17"/>
  <c r="N20" i="17"/>
  <c r="M20" i="17"/>
  <c r="I20" i="17"/>
  <c r="H20" i="17"/>
  <c r="S19" i="17"/>
  <c r="R19" i="17"/>
  <c r="N19" i="17"/>
  <c r="M19" i="17"/>
  <c r="I19" i="17"/>
  <c r="H19" i="17"/>
  <c r="S17" i="17"/>
  <c r="R17" i="17"/>
  <c r="N17" i="17"/>
  <c r="M17" i="17"/>
  <c r="I17" i="17"/>
  <c r="H17" i="17"/>
  <c r="Q16" i="17"/>
  <c r="R16" i="17" s="1"/>
  <c r="L16" i="17"/>
  <c r="L18" i="17" s="1"/>
  <c r="G16" i="17"/>
  <c r="G18" i="17" s="1"/>
  <c r="S15" i="17"/>
  <c r="R15" i="17"/>
  <c r="N15" i="17"/>
  <c r="M15" i="17"/>
  <c r="I15" i="17"/>
  <c r="H15" i="17"/>
  <c r="S14" i="17"/>
  <c r="R14" i="17"/>
  <c r="N14" i="17"/>
  <c r="M14" i="17"/>
  <c r="I14" i="17"/>
  <c r="H14" i="17"/>
  <c r="D9" i="17"/>
  <c r="D8" i="17"/>
  <c r="D7" i="17"/>
  <c r="D6" i="17"/>
  <c r="D5" i="17"/>
  <c r="H56" i="12"/>
  <c r="H55" i="12"/>
  <c r="H53" i="12"/>
  <c r="H52" i="12"/>
  <c r="H50" i="12"/>
  <c r="H49" i="12"/>
  <c r="G56" i="12"/>
  <c r="G55" i="12"/>
  <c r="M55" i="12" s="1"/>
  <c r="G53" i="12"/>
  <c r="G52" i="12"/>
  <c r="G50" i="12"/>
  <c r="G49" i="12"/>
  <c r="H38" i="12"/>
  <c r="H37" i="12"/>
  <c r="H36" i="12"/>
  <c r="H34" i="12"/>
  <c r="H32" i="12"/>
  <c r="H31" i="12"/>
  <c r="G38" i="12"/>
  <c r="G37" i="12"/>
  <c r="G36" i="12"/>
  <c r="G34" i="12"/>
  <c r="G32" i="12"/>
  <c r="G31" i="12"/>
  <c r="H20" i="12"/>
  <c r="H19" i="12"/>
  <c r="H18" i="12"/>
  <c r="H15" i="12"/>
  <c r="H17" i="12" s="1"/>
  <c r="G19" i="12"/>
  <c r="G18" i="12"/>
  <c r="J39" i="12" l="1"/>
  <c r="J21" i="12"/>
  <c r="I39" i="12"/>
  <c r="H33" i="12"/>
  <c r="K21" i="12"/>
  <c r="K39" i="12"/>
  <c r="K16" i="7"/>
  <c r="I21" i="12"/>
  <c r="L21" i="12"/>
  <c r="L39" i="12"/>
  <c r="M51" i="13"/>
  <c r="N51" i="13" s="1"/>
  <c r="K49" i="7"/>
  <c r="J51" i="13"/>
  <c r="K51" i="13" s="1"/>
  <c r="H53" i="13"/>
  <c r="Q18" i="17"/>
  <c r="H16" i="13"/>
  <c r="N53" i="13"/>
  <c r="N44" i="13"/>
  <c r="M21" i="13"/>
  <c r="N18" i="13"/>
  <c r="K18" i="13"/>
  <c r="J21" i="13"/>
  <c r="G21" i="13"/>
  <c r="H18" i="13"/>
  <c r="N42" i="13"/>
  <c r="H45" i="13"/>
  <c r="G51" i="13"/>
  <c r="H51" i="13" s="1"/>
  <c r="G59" i="13"/>
  <c r="H59" i="13" s="1"/>
  <c r="K16" i="13"/>
  <c r="N16" i="13"/>
  <c r="N42" i="7"/>
  <c r="H55" i="7"/>
  <c r="M59" i="7"/>
  <c r="N59" i="7" s="1"/>
  <c r="H45" i="7"/>
  <c r="K45" i="7"/>
  <c r="N45" i="7"/>
  <c r="K18" i="7"/>
  <c r="J21" i="7"/>
  <c r="K53" i="7"/>
  <c r="G50" i="7"/>
  <c r="M50" i="7"/>
  <c r="N50" i="7" s="1"/>
  <c r="G59" i="7"/>
  <c r="H59" i="7" s="1"/>
  <c r="N18" i="7"/>
  <c r="M21" i="7"/>
  <c r="N44" i="7"/>
  <c r="K54" i="7"/>
  <c r="H54" i="7"/>
  <c r="G21" i="7"/>
  <c r="H18" i="7"/>
  <c r="H16" i="7"/>
  <c r="N16" i="7"/>
  <c r="M18" i="8"/>
  <c r="M21" i="8" s="1"/>
  <c r="M59" i="8"/>
  <c r="N59" i="8" s="1"/>
  <c r="H35" i="12"/>
  <c r="O18" i="17"/>
  <c r="M38" i="12"/>
  <c r="M37" i="12"/>
  <c r="N67" i="17"/>
  <c r="G22" i="17"/>
  <c r="J22" i="17" s="1"/>
  <c r="L22" i="17"/>
  <c r="O22" i="17" s="1"/>
  <c r="Q136" i="17"/>
  <c r="N135" i="17"/>
  <c r="M16" i="12"/>
  <c r="G33" i="12"/>
  <c r="G35" i="12" s="1"/>
  <c r="H39" i="12"/>
  <c r="H21" i="12"/>
  <c r="G15" i="12"/>
  <c r="G17" i="12" s="1"/>
  <c r="M34" i="12"/>
  <c r="M53" i="12"/>
  <c r="N52" i="8"/>
  <c r="K49" i="8"/>
  <c r="N54" i="8"/>
  <c r="H53" i="8"/>
  <c r="M50" i="8"/>
  <c r="K53" i="8"/>
  <c r="K18" i="8"/>
  <c r="K16" i="8"/>
  <c r="H49" i="8"/>
  <c r="H16" i="8"/>
  <c r="N42" i="8"/>
  <c r="M47" i="8"/>
  <c r="H55" i="8"/>
  <c r="M14" i="12"/>
  <c r="L136" i="17"/>
  <c r="L145" i="17" s="1"/>
  <c r="N52" i="17"/>
  <c r="I135" i="17"/>
  <c r="N59" i="17"/>
  <c r="R72" i="17"/>
  <c r="R135" i="17"/>
  <c r="N50" i="17"/>
  <c r="N144" i="17"/>
  <c r="H144" i="17"/>
  <c r="S87" i="17"/>
  <c r="R109" i="17"/>
  <c r="R144" i="17"/>
  <c r="S109" i="17"/>
  <c r="H104" i="17"/>
  <c r="M109" i="17"/>
  <c r="N86" i="17"/>
  <c r="N87" i="17"/>
  <c r="I86" i="17"/>
  <c r="S86" i="17"/>
  <c r="G109" i="17"/>
  <c r="R62" i="17"/>
  <c r="S51" i="17"/>
  <c r="R58" i="17"/>
  <c r="S62" i="17"/>
  <c r="R59" i="17"/>
  <c r="S58" i="17"/>
  <c r="R50" i="17"/>
  <c r="R78" i="17"/>
  <c r="I56" i="17"/>
  <c r="N48" i="17"/>
  <c r="I76" i="17"/>
  <c r="M76" i="17"/>
  <c r="S64" i="17"/>
  <c r="I60" i="17"/>
  <c r="I70" i="17"/>
  <c r="I58" i="17"/>
  <c r="N76" i="17"/>
  <c r="S76" i="17"/>
  <c r="I78" i="17"/>
  <c r="O16" i="17"/>
  <c r="O65" i="17"/>
  <c r="T16" i="17"/>
  <c r="O55" i="17"/>
  <c r="N69" i="17"/>
  <c r="N73" i="17"/>
  <c r="N65" i="17"/>
  <c r="S53" i="17"/>
  <c r="O82" i="17"/>
  <c r="N54" i="17"/>
  <c r="N71" i="17"/>
  <c r="I64" i="17"/>
  <c r="N77" i="17"/>
  <c r="N57" i="17"/>
  <c r="M74" i="17"/>
  <c r="R63" i="17"/>
  <c r="S16" i="17"/>
  <c r="I51" i="17"/>
  <c r="I49" i="17"/>
  <c r="R57" i="17"/>
  <c r="I72" i="17"/>
  <c r="J16" i="17"/>
  <c r="J18" i="17"/>
  <c r="I65" i="17"/>
  <c r="R71" i="17"/>
  <c r="T64" i="17"/>
  <c r="R64" i="17"/>
  <c r="R51" i="17"/>
  <c r="T51" i="17"/>
  <c r="S67" i="17"/>
  <c r="T52" i="17"/>
  <c r="H60" i="17"/>
  <c r="J67" i="17"/>
  <c r="S61" i="17"/>
  <c r="H61" i="17"/>
  <c r="N55" i="17"/>
  <c r="L66" i="17"/>
  <c r="S78" i="17"/>
  <c r="T77" i="17"/>
  <c r="S72" i="17"/>
  <c r="T70" i="17"/>
  <c r="S70" i="17"/>
  <c r="R73" i="17"/>
  <c r="T53" i="17"/>
  <c r="R53" i="17"/>
  <c r="T54" i="17"/>
  <c r="M18" i="12"/>
  <c r="M19" i="12"/>
  <c r="M50" i="12"/>
  <c r="M20" i="12"/>
  <c r="N74" i="17"/>
  <c r="R48" i="17"/>
  <c r="M70" i="17"/>
  <c r="M56" i="17"/>
  <c r="O71" i="17"/>
  <c r="M54" i="17"/>
  <c r="M71" i="17"/>
  <c r="M78" i="17"/>
  <c r="O54" i="17"/>
  <c r="N63" i="17"/>
  <c r="N58" i="17"/>
  <c r="O48" i="17"/>
  <c r="H76" i="17"/>
  <c r="H72" i="17"/>
  <c r="I62" i="17"/>
  <c r="J65" i="17"/>
  <c r="H59" i="17"/>
  <c r="H53" i="17"/>
  <c r="I53" i="17"/>
  <c r="H48" i="17"/>
  <c r="S50" i="17"/>
  <c r="I52" i="17"/>
  <c r="N53" i="17"/>
  <c r="S54" i="17"/>
  <c r="S59" i="17"/>
  <c r="I61" i="17"/>
  <c r="N62" i="17"/>
  <c r="S63" i="17"/>
  <c r="N70" i="17"/>
  <c r="S71" i="17"/>
  <c r="I73" i="17"/>
  <c r="I77" i="17"/>
  <c r="N78" i="17"/>
  <c r="N56" i="17"/>
  <c r="S57" i="17"/>
  <c r="I50" i="17"/>
  <c r="N51" i="17"/>
  <c r="S52" i="17"/>
  <c r="I54" i="17"/>
  <c r="I59" i="17"/>
  <c r="N60" i="17"/>
  <c r="I63" i="17"/>
  <c r="N64" i="17"/>
  <c r="I67" i="17"/>
  <c r="N68" i="17"/>
  <c r="I71" i="17"/>
  <c r="N72" i="17"/>
  <c r="S73" i="17"/>
  <c r="S77" i="17"/>
  <c r="S48" i="17"/>
  <c r="I57" i="17"/>
  <c r="H16" i="17"/>
  <c r="H65" i="17"/>
  <c r="I16" i="17"/>
  <c r="I48" i="17"/>
  <c r="J55" i="17"/>
  <c r="N18" i="17"/>
  <c r="M18" i="17"/>
  <c r="M16" i="17"/>
  <c r="H18" i="17"/>
  <c r="N16" i="17"/>
  <c r="I18" i="17"/>
  <c r="M52" i="12"/>
  <c r="M56" i="12"/>
  <c r="M49" i="12"/>
  <c r="M31" i="12"/>
  <c r="G41" i="12" s="1"/>
  <c r="M32" i="12"/>
  <c r="M36" i="12"/>
  <c r="M13" i="12"/>
  <c r="Q30" i="4"/>
  <c r="M30" i="4"/>
  <c r="Q14" i="4"/>
  <c r="M21" i="4"/>
  <c r="M17" i="4"/>
  <c r="I17" i="4"/>
  <c r="I14" i="4"/>
  <c r="Q21" i="4"/>
  <c r="Q17" i="4"/>
  <c r="Q22" i="4"/>
  <c r="Q20" i="4"/>
  <c r="Q19" i="4"/>
  <c r="M22" i="4"/>
  <c r="M20" i="4"/>
  <c r="M19" i="4"/>
  <c r="I22" i="4"/>
  <c r="I20" i="4"/>
  <c r="I19" i="4"/>
  <c r="Q20" i="14"/>
  <c r="Q19" i="14"/>
  <c r="Q17" i="14"/>
  <c r="Q15" i="14"/>
  <c r="Q14" i="14"/>
  <c r="M20" i="14"/>
  <c r="M19" i="14"/>
  <c r="M17" i="14"/>
  <c r="M15" i="14"/>
  <c r="M14" i="14"/>
  <c r="I20" i="14"/>
  <c r="I19" i="14"/>
  <c r="I17" i="14"/>
  <c r="I15" i="14"/>
  <c r="I14" i="14"/>
  <c r="F77" i="4"/>
  <c r="H67" i="4"/>
  <c r="P67" i="4"/>
  <c r="Q67" i="4"/>
  <c r="P68" i="4"/>
  <c r="H69" i="4"/>
  <c r="P69" i="4"/>
  <c r="Q69" i="4"/>
  <c r="Q73" i="4"/>
  <c r="P73" i="4"/>
  <c r="Q63" i="4"/>
  <c r="P63" i="4"/>
  <c r="Q61" i="4"/>
  <c r="P61" i="4"/>
  <c r="Q59" i="4"/>
  <c r="P59" i="4"/>
  <c r="Q53" i="4"/>
  <c r="P53" i="4"/>
  <c r="Q50" i="4"/>
  <c r="P50" i="4"/>
  <c r="M73" i="4"/>
  <c r="L73" i="4"/>
  <c r="L53" i="4"/>
  <c r="L50" i="4"/>
  <c r="Q62" i="4"/>
  <c r="Q58" i="4"/>
  <c r="P57" i="4"/>
  <c r="Q56" i="4"/>
  <c r="Q55" i="4"/>
  <c r="Q54" i="4"/>
  <c r="Q52" i="4"/>
  <c r="O79" i="14"/>
  <c r="O70" i="14"/>
  <c r="O63" i="14"/>
  <c r="K79" i="14"/>
  <c r="K70" i="14"/>
  <c r="K63" i="14"/>
  <c r="G79" i="14"/>
  <c r="G70" i="14"/>
  <c r="K23" i="12" l="1"/>
  <c r="I23" i="12"/>
  <c r="J23" i="12"/>
  <c r="L23" i="12"/>
  <c r="H23" i="12"/>
  <c r="G23" i="12"/>
  <c r="J59" i="12"/>
  <c r="K59" i="12"/>
  <c r="L59" i="12"/>
  <c r="I59" i="12"/>
  <c r="G59" i="12"/>
  <c r="H59" i="12"/>
  <c r="H41" i="12"/>
  <c r="J41" i="12"/>
  <c r="L41" i="12"/>
  <c r="K41" i="12"/>
  <c r="I41" i="12"/>
  <c r="G39" i="12"/>
  <c r="M52" i="13"/>
  <c r="M60" i="13" s="1"/>
  <c r="H22" i="17"/>
  <c r="S136" i="17"/>
  <c r="Q145" i="17"/>
  <c r="Q149" i="17" s="1"/>
  <c r="R136" i="17"/>
  <c r="M51" i="7"/>
  <c r="M60" i="7" s="1"/>
  <c r="L75" i="17"/>
  <c r="N75" i="17" s="1"/>
  <c r="G25" i="13"/>
  <c r="H21" i="13"/>
  <c r="K21" i="13"/>
  <c r="J25" i="13"/>
  <c r="J59" i="13"/>
  <c r="K59" i="13" s="1"/>
  <c r="K53" i="13"/>
  <c r="N21" i="13"/>
  <c r="M25" i="13"/>
  <c r="H42" i="13"/>
  <c r="G44" i="13"/>
  <c r="H52" i="7"/>
  <c r="H50" i="7"/>
  <c r="J25" i="7"/>
  <c r="K21" i="7"/>
  <c r="G25" i="7"/>
  <c r="H21" i="7"/>
  <c r="H42" i="7"/>
  <c r="G44" i="7"/>
  <c r="J50" i="7"/>
  <c r="K50" i="7" s="1"/>
  <c r="N21" i="7"/>
  <c r="M25" i="7"/>
  <c r="M25" i="8"/>
  <c r="I22" i="17"/>
  <c r="S18" i="17"/>
  <c r="Q22" i="17"/>
  <c r="M15" i="12"/>
  <c r="M17" i="12" s="1"/>
  <c r="G24" i="12" s="1"/>
  <c r="M33" i="12"/>
  <c r="M35" i="12" s="1"/>
  <c r="G42" i="12" s="1"/>
  <c r="N21" i="8"/>
  <c r="H52" i="8"/>
  <c r="G59" i="8"/>
  <c r="H59" i="8" s="1"/>
  <c r="N18" i="8"/>
  <c r="K48" i="8"/>
  <c r="H48" i="8"/>
  <c r="N50" i="8"/>
  <c r="K55" i="8"/>
  <c r="H54" i="8"/>
  <c r="G50" i="8"/>
  <c r="G47" i="8"/>
  <c r="H42" i="8"/>
  <c r="N47" i="8"/>
  <c r="M51" i="8"/>
  <c r="M60" i="8" s="1"/>
  <c r="M63" i="8" s="1"/>
  <c r="H18" i="8"/>
  <c r="J25" i="8"/>
  <c r="K21" i="8"/>
  <c r="K71" i="14"/>
  <c r="K80" i="14" s="1"/>
  <c r="K84" i="14" s="1"/>
  <c r="M136" i="17"/>
  <c r="N136" i="17"/>
  <c r="R18" i="17"/>
  <c r="I109" i="17"/>
  <c r="H109" i="17"/>
  <c r="T76" i="17"/>
  <c r="G136" i="17"/>
  <c r="G145" i="17" s="1"/>
  <c r="R76" i="17"/>
  <c r="N82" i="17"/>
  <c r="T18" i="17"/>
  <c r="M82" i="17"/>
  <c r="J68" i="17"/>
  <c r="T61" i="17"/>
  <c r="R61" i="17"/>
  <c r="I68" i="17"/>
  <c r="H68" i="17"/>
  <c r="S60" i="17"/>
  <c r="T60" i="17"/>
  <c r="R60" i="17"/>
  <c r="G74" i="17"/>
  <c r="S56" i="17"/>
  <c r="R56" i="17"/>
  <c r="T56" i="17"/>
  <c r="Q65" i="17"/>
  <c r="S65" i="17" s="1"/>
  <c r="R67" i="17"/>
  <c r="T67" i="17"/>
  <c r="T49" i="17"/>
  <c r="S49" i="17"/>
  <c r="R49" i="17"/>
  <c r="Q55" i="17"/>
  <c r="R55" i="17" s="1"/>
  <c r="M66" i="17"/>
  <c r="O66" i="17"/>
  <c r="N66" i="17"/>
  <c r="H55" i="17"/>
  <c r="I55" i="17"/>
  <c r="G66" i="17"/>
  <c r="M22" i="17"/>
  <c r="N22" i="17"/>
  <c r="P30" i="4"/>
  <c r="L30" i="4"/>
  <c r="I15" i="4"/>
  <c r="M15" i="4"/>
  <c r="H21" i="4"/>
  <c r="L21" i="4"/>
  <c r="Q15" i="4"/>
  <c r="I21" i="4"/>
  <c r="P21" i="4"/>
  <c r="O71" i="14"/>
  <c r="O80" i="14" s="1"/>
  <c r="O84" i="14" s="1"/>
  <c r="M58" i="4"/>
  <c r="P49" i="4"/>
  <c r="Q57" i="4"/>
  <c r="Q49" i="4"/>
  <c r="P58" i="4"/>
  <c r="M54" i="4"/>
  <c r="M56" i="4"/>
  <c r="P54" i="4"/>
  <c r="L57" i="4"/>
  <c r="M63" i="4"/>
  <c r="L63" i="4"/>
  <c r="M60" i="4"/>
  <c r="L60" i="4"/>
  <c r="M59" i="4"/>
  <c r="L59" i="4"/>
  <c r="K51" i="4"/>
  <c r="M51" i="4" s="1"/>
  <c r="L49" i="4"/>
  <c r="M61" i="4"/>
  <c r="L61" i="4"/>
  <c r="M62" i="4"/>
  <c r="P62" i="4"/>
  <c r="O51" i="4"/>
  <c r="O64" i="4"/>
  <c r="O77" i="4"/>
  <c r="P66" i="4"/>
  <c r="P55" i="4"/>
  <c r="P52" i="4"/>
  <c r="P56" i="4"/>
  <c r="P60" i="4"/>
  <c r="L69" i="4"/>
  <c r="Q60" i="4"/>
  <c r="I69" i="4"/>
  <c r="L67" i="4"/>
  <c r="H66" i="4"/>
  <c r="I66" i="4"/>
  <c r="I67" i="4"/>
  <c r="O70" i="4"/>
  <c r="Q70" i="4" s="1"/>
  <c r="Q68" i="4"/>
  <c r="Q66" i="4"/>
  <c r="M53" i="4"/>
  <c r="L52" i="4"/>
  <c r="M52" i="4"/>
  <c r="M50" i="4"/>
  <c r="M49" i="4"/>
  <c r="Q105" i="14"/>
  <c r="P105" i="14"/>
  <c r="Q104" i="14"/>
  <c r="P104" i="14"/>
  <c r="O103" i="14"/>
  <c r="P103" i="14" s="1"/>
  <c r="Q102" i="14"/>
  <c r="P102" i="14"/>
  <c r="Q101" i="14"/>
  <c r="P101" i="14"/>
  <c r="Q98" i="14"/>
  <c r="P98" i="14"/>
  <c r="Q97" i="14"/>
  <c r="P97" i="14"/>
  <c r="O96" i="14"/>
  <c r="Q96" i="14" s="1"/>
  <c r="Q95" i="14"/>
  <c r="P95" i="14"/>
  <c r="Q94" i="14"/>
  <c r="P94" i="14"/>
  <c r="M105" i="14"/>
  <c r="L105" i="14"/>
  <c r="M104" i="14"/>
  <c r="L104" i="14"/>
  <c r="K103" i="14"/>
  <c r="L103" i="14" s="1"/>
  <c r="M102" i="14"/>
  <c r="L102" i="14"/>
  <c r="M101" i="14"/>
  <c r="L101" i="14"/>
  <c r="M98" i="14"/>
  <c r="L98" i="14"/>
  <c r="M97" i="14"/>
  <c r="L97" i="14"/>
  <c r="K96" i="14"/>
  <c r="M96" i="14" s="1"/>
  <c r="M95" i="14"/>
  <c r="L95" i="14"/>
  <c r="M94" i="14"/>
  <c r="L94" i="14"/>
  <c r="G103" i="14"/>
  <c r="I103" i="14" s="1"/>
  <c r="G96" i="14"/>
  <c r="H96" i="14" s="1"/>
  <c r="I102" i="14"/>
  <c r="H102" i="14"/>
  <c r="I101" i="14"/>
  <c r="H101" i="14"/>
  <c r="I95" i="14"/>
  <c r="H95" i="14"/>
  <c r="I94" i="14"/>
  <c r="H94" i="14"/>
  <c r="Q87" i="14"/>
  <c r="P87" i="14"/>
  <c r="M87" i="14"/>
  <c r="L87" i="14"/>
  <c r="I87" i="14"/>
  <c r="H87" i="14"/>
  <c r="Q83" i="14"/>
  <c r="P83" i="14"/>
  <c r="M83" i="14"/>
  <c r="L83" i="14"/>
  <c r="I83" i="14"/>
  <c r="H83" i="14"/>
  <c r="F52" i="14"/>
  <c r="F53" i="14"/>
  <c r="P82" i="14"/>
  <c r="P81" i="14"/>
  <c r="P79" i="14"/>
  <c r="P78" i="14"/>
  <c r="P77" i="14"/>
  <c r="P76" i="14"/>
  <c r="P75" i="14"/>
  <c r="P74" i="14"/>
  <c r="P73" i="14"/>
  <c r="P72" i="14"/>
  <c r="P70" i="14"/>
  <c r="P69" i="14"/>
  <c r="P68" i="14"/>
  <c r="P67" i="14"/>
  <c r="P66" i="14"/>
  <c r="P65" i="14"/>
  <c r="P64" i="14"/>
  <c r="P63" i="14"/>
  <c r="P62" i="14"/>
  <c r="P61" i="14"/>
  <c r="P60" i="14"/>
  <c r="P59" i="14"/>
  <c r="P58" i="14"/>
  <c r="L82" i="14"/>
  <c r="L81" i="14"/>
  <c r="L79" i="14"/>
  <c r="L78" i="14"/>
  <c r="L77" i="14"/>
  <c r="L76" i="14"/>
  <c r="L75" i="14"/>
  <c r="L74" i="14"/>
  <c r="L73" i="14"/>
  <c r="L72" i="14"/>
  <c r="L70" i="14"/>
  <c r="L69" i="14"/>
  <c r="L68" i="14"/>
  <c r="L67" i="14"/>
  <c r="L66" i="14"/>
  <c r="L65" i="14"/>
  <c r="L64" i="14"/>
  <c r="L63" i="14"/>
  <c r="L62" i="14"/>
  <c r="L61" i="14"/>
  <c r="L60" i="14"/>
  <c r="L59" i="14"/>
  <c r="L58" i="14"/>
  <c r="H82" i="14"/>
  <c r="H81" i="14"/>
  <c r="H79" i="14"/>
  <c r="H78" i="14"/>
  <c r="H77" i="14"/>
  <c r="H76" i="14"/>
  <c r="H75" i="14"/>
  <c r="H74" i="14"/>
  <c r="H73" i="14"/>
  <c r="H72" i="14"/>
  <c r="H70" i="14"/>
  <c r="H69" i="14"/>
  <c r="H68" i="14"/>
  <c r="H67" i="14"/>
  <c r="H66" i="14"/>
  <c r="H65" i="14"/>
  <c r="H64" i="14"/>
  <c r="H62" i="14"/>
  <c r="H61" i="14"/>
  <c r="H60" i="14"/>
  <c r="H59" i="14"/>
  <c r="Q82" i="14"/>
  <c r="Q81" i="14"/>
  <c r="Q79" i="14"/>
  <c r="Q78" i="14"/>
  <c r="Q77" i="14"/>
  <c r="Q76" i="14"/>
  <c r="Q75" i="14"/>
  <c r="Q74" i="14"/>
  <c r="Q73" i="14"/>
  <c r="Q72" i="14"/>
  <c r="Q70" i="14"/>
  <c r="Q69" i="14"/>
  <c r="Q68" i="14"/>
  <c r="Q67" i="14"/>
  <c r="Q66" i="14"/>
  <c r="Q65" i="14"/>
  <c r="Q64" i="14"/>
  <c r="Q63" i="14"/>
  <c r="Q62" i="14"/>
  <c r="Q61" i="14"/>
  <c r="Q60" i="14"/>
  <c r="Q59" i="14"/>
  <c r="Q58" i="14"/>
  <c r="M82" i="14"/>
  <c r="M81" i="14"/>
  <c r="M79" i="14"/>
  <c r="M78" i="14"/>
  <c r="M77" i="14"/>
  <c r="M76" i="14"/>
  <c r="M75" i="14"/>
  <c r="M74" i="14"/>
  <c r="M73" i="14"/>
  <c r="M72" i="14"/>
  <c r="M70" i="14"/>
  <c r="M69" i="14"/>
  <c r="M68" i="14"/>
  <c r="M67" i="14"/>
  <c r="M66" i="14"/>
  <c r="M65" i="14"/>
  <c r="M64" i="14"/>
  <c r="M63" i="14"/>
  <c r="M62" i="14"/>
  <c r="M61" i="14"/>
  <c r="M60" i="14"/>
  <c r="M59" i="14"/>
  <c r="M58" i="14"/>
  <c r="I82" i="14"/>
  <c r="I81" i="14"/>
  <c r="I79" i="14"/>
  <c r="I78" i="14"/>
  <c r="I77" i="14"/>
  <c r="I76" i="14"/>
  <c r="I75" i="14"/>
  <c r="I74" i="14"/>
  <c r="I73" i="14"/>
  <c r="I72" i="14"/>
  <c r="I70" i="14"/>
  <c r="I69" i="14"/>
  <c r="I68" i="14"/>
  <c r="I67" i="14"/>
  <c r="I66" i="14"/>
  <c r="I65" i="14"/>
  <c r="I64" i="14"/>
  <c r="I62" i="14"/>
  <c r="I61" i="14"/>
  <c r="I60" i="14"/>
  <c r="I59" i="14"/>
  <c r="O26" i="14"/>
  <c r="K26" i="14"/>
  <c r="G26" i="14"/>
  <c r="P20" i="14"/>
  <c r="L20" i="14"/>
  <c r="H20" i="14"/>
  <c r="P19" i="14"/>
  <c r="L19" i="14"/>
  <c r="H19" i="14"/>
  <c r="P17" i="14"/>
  <c r="L17" i="14"/>
  <c r="H17" i="14"/>
  <c r="O16" i="14"/>
  <c r="O18" i="14" s="1"/>
  <c r="O22" i="14" s="1"/>
  <c r="K16" i="14"/>
  <c r="K18" i="14" s="1"/>
  <c r="K22" i="14" s="1"/>
  <c r="G16" i="14"/>
  <c r="G18" i="14" s="1"/>
  <c r="G22" i="14" s="1"/>
  <c r="P15" i="14"/>
  <c r="L15" i="14"/>
  <c r="H15" i="14"/>
  <c r="P14" i="14"/>
  <c r="L14" i="14"/>
  <c r="H14" i="14"/>
  <c r="D9" i="14"/>
  <c r="D8" i="14"/>
  <c r="D7" i="14"/>
  <c r="D6" i="14"/>
  <c r="D5" i="14"/>
  <c r="R145" i="17" l="1"/>
  <c r="S145" i="17"/>
  <c r="M39" i="12"/>
  <c r="K42" i="12"/>
  <c r="J42" i="12"/>
  <c r="I42" i="12"/>
  <c r="L42" i="12"/>
  <c r="G43" i="12"/>
  <c r="M21" i="12"/>
  <c r="G25" i="12" s="1"/>
  <c r="J24" i="12"/>
  <c r="H24" i="12"/>
  <c r="L24" i="12"/>
  <c r="I24" i="12"/>
  <c r="K24" i="12"/>
  <c r="H42" i="12"/>
  <c r="N52" i="13"/>
  <c r="M75" i="17"/>
  <c r="L51" i="4"/>
  <c r="J66" i="17"/>
  <c r="G75" i="17"/>
  <c r="G79" i="17" s="1"/>
  <c r="O75" i="17"/>
  <c r="L79" i="17"/>
  <c r="L83" i="17" s="1"/>
  <c r="J74" i="17"/>
  <c r="N51" i="7"/>
  <c r="N60" i="13"/>
  <c r="M63" i="13"/>
  <c r="H44" i="13"/>
  <c r="G52" i="13"/>
  <c r="J44" i="13"/>
  <c r="K42" i="13"/>
  <c r="K52" i="7"/>
  <c r="J59" i="7"/>
  <c r="K59" i="7" s="1"/>
  <c r="N60" i="7"/>
  <c r="M63" i="7"/>
  <c r="H44" i="7"/>
  <c r="G51" i="7"/>
  <c r="K42" i="7"/>
  <c r="J44" i="7"/>
  <c r="N145" i="17"/>
  <c r="L149" i="17"/>
  <c r="M149" i="17" s="1"/>
  <c r="T65" i="17"/>
  <c r="M145" i="17"/>
  <c r="L58" i="4"/>
  <c r="L54" i="4"/>
  <c r="M57" i="4"/>
  <c r="M69" i="4"/>
  <c r="L56" i="4"/>
  <c r="K52" i="8"/>
  <c r="J59" i="8"/>
  <c r="K54" i="8"/>
  <c r="H50" i="8"/>
  <c r="J50" i="8"/>
  <c r="J47" i="8"/>
  <c r="K42" i="8"/>
  <c r="N51" i="8"/>
  <c r="H21" i="8"/>
  <c r="G25" i="8"/>
  <c r="G51" i="8"/>
  <c r="G60" i="8" s="1"/>
  <c r="G63" i="8" s="1"/>
  <c r="H47" i="8"/>
  <c r="H18" i="14"/>
  <c r="I16" i="14"/>
  <c r="H51" i="12"/>
  <c r="Q16" i="14"/>
  <c r="M16" i="14"/>
  <c r="I136" i="17"/>
  <c r="H136" i="17"/>
  <c r="S149" i="17"/>
  <c r="R149" i="17"/>
  <c r="G149" i="17"/>
  <c r="Q153" i="17"/>
  <c r="H74" i="17"/>
  <c r="R65" i="17"/>
  <c r="T22" i="17"/>
  <c r="R22" i="17"/>
  <c r="S22" i="17"/>
  <c r="I74" i="17"/>
  <c r="H82" i="17"/>
  <c r="J82" i="17"/>
  <c r="I82" i="17"/>
  <c r="H69" i="17"/>
  <c r="J69" i="17"/>
  <c r="I69" i="17"/>
  <c r="S68" i="17"/>
  <c r="T68" i="17"/>
  <c r="R68" i="17"/>
  <c r="S55" i="17"/>
  <c r="T55" i="17"/>
  <c r="Q66" i="17"/>
  <c r="I66" i="17"/>
  <c r="H66" i="17"/>
  <c r="M14" i="4"/>
  <c r="M80" i="14"/>
  <c r="M103" i="14"/>
  <c r="G63" i="14"/>
  <c r="G71" i="14" s="1"/>
  <c r="G80" i="14" s="1"/>
  <c r="G84" i="14" s="1"/>
  <c r="L62" i="4"/>
  <c r="G77" i="4"/>
  <c r="Q64" i="4"/>
  <c r="P64" i="4"/>
  <c r="G64" i="4"/>
  <c r="Q51" i="4"/>
  <c r="P51" i="4"/>
  <c r="M67" i="4"/>
  <c r="P70" i="4"/>
  <c r="H68" i="4"/>
  <c r="I68" i="4"/>
  <c r="L66" i="4"/>
  <c r="M66" i="4"/>
  <c r="G70" i="4"/>
  <c r="P96" i="14"/>
  <c r="Q103" i="14"/>
  <c r="L96" i="14"/>
  <c r="H103" i="14"/>
  <c r="I96" i="14"/>
  <c r="Q84" i="14"/>
  <c r="P71" i="14"/>
  <c r="L80" i="14"/>
  <c r="M71" i="14"/>
  <c r="I58" i="14"/>
  <c r="P80" i="14"/>
  <c r="Q71" i="14"/>
  <c r="P84" i="14"/>
  <c r="Q80" i="14"/>
  <c r="L71" i="14"/>
  <c r="H58" i="14"/>
  <c r="P16" i="14"/>
  <c r="P18" i="14"/>
  <c r="O88" i="14"/>
  <c r="H16" i="14"/>
  <c r="L16" i="14"/>
  <c r="D9" i="12"/>
  <c r="D8" i="12"/>
  <c r="D7" i="12"/>
  <c r="D6" i="12"/>
  <c r="D5" i="12"/>
  <c r="H128" i="4"/>
  <c r="H127" i="4"/>
  <c r="H126" i="4"/>
  <c r="H125" i="4"/>
  <c r="L129" i="4"/>
  <c r="L128" i="4"/>
  <c r="L127" i="4"/>
  <c r="L126" i="4"/>
  <c r="L125" i="4"/>
  <c r="P128" i="4"/>
  <c r="P127" i="4"/>
  <c r="P126" i="4"/>
  <c r="P125" i="4"/>
  <c r="G122" i="4"/>
  <c r="P95" i="4"/>
  <c r="P94" i="4"/>
  <c r="P91" i="4"/>
  <c r="K103" i="4"/>
  <c r="L92" i="4" s="1"/>
  <c r="P93" i="4"/>
  <c r="L95" i="4"/>
  <c r="L94" i="4"/>
  <c r="L93" i="4"/>
  <c r="L91" i="4"/>
  <c r="H95" i="4"/>
  <c r="H94" i="4"/>
  <c r="H93" i="4"/>
  <c r="H91" i="4"/>
  <c r="J75" i="17" l="1"/>
  <c r="H43" i="12"/>
  <c r="K43" i="12"/>
  <c r="I43" i="12"/>
  <c r="L43" i="12"/>
  <c r="J43" i="12"/>
  <c r="J25" i="12"/>
  <c r="H25" i="12"/>
  <c r="I25" i="12"/>
  <c r="L25" i="12"/>
  <c r="K25" i="12"/>
  <c r="M79" i="17"/>
  <c r="N79" i="17"/>
  <c r="O79" i="17"/>
  <c r="T66" i="17"/>
  <c r="K44" i="13"/>
  <c r="J52" i="13"/>
  <c r="H52" i="13"/>
  <c r="G60" i="13"/>
  <c r="M67" i="13"/>
  <c r="N63" i="13"/>
  <c r="K44" i="7"/>
  <c r="J51" i="7"/>
  <c r="G60" i="7"/>
  <c r="G63" i="7" s="1"/>
  <c r="H51" i="7"/>
  <c r="M67" i="7"/>
  <c r="N63" i="7"/>
  <c r="I63" i="14"/>
  <c r="L153" i="17"/>
  <c r="N149" i="17"/>
  <c r="P118" i="4"/>
  <c r="K59" i="8"/>
  <c r="N60" i="8"/>
  <c r="H51" i="8"/>
  <c r="J51" i="8"/>
  <c r="J60" i="8" s="1"/>
  <c r="J63" i="8" s="1"/>
  <c r="K47" i="8"/>
  <c r="K50" i="8"/>
  <c r="H54" i="12"/>
  <c r="Q18" i="14"/>
  <c r="M22" i="14"/>
  <c r="M18" i="14"/>
  <c r="H63" i="14"/>
  <c r="I18" i="14"/>
  <c r="I145" i="17"/>
  <c r="H145" i="17"/>
  <c r="R66" i="17"/>
  <c r="S66" i="17"/>
  <c r="T69" i="17"/>
  <c r="R69" i="17"/>
  <c r="S69" i="17"/>
  <c r="Q74" i="17"/>
  <c r="Q75" i="17" s="1"/>
  <c r="Q79" i="17" s="1"/>
  <c r="J79" i="17"/>
  <c r="I75" i="17"/>
  <c r="H75" i="17"/>
  <c r="I71" i="14"/>
  <c r="H71" i="14"/>
  <c r="L55" i="4"/>
  <c r="M55" i="4"/>
  <c r="K77" i="4"/>
  <c r="K64" i="4"/>
  <c r="L68" i="4"/>
  <c r="M68" i="4"/>
  <c r="K70" i="4"/>
  <c r="H105" i="14"/>
  <c r="I105" i="14"/>
  <c r="I104" i="14"/>
  <c r="H104" i="14"/>
  <c r="I98" i="14"/>
  <c r="H98" i="14"/>
  <c r="I97" i="14"/>
  <c r="H97" i="14"/>
  <c r="P120" i="4"/>
  <c r="L117" i="4"/>
  <c r="H119" i="4"/>
  <c r="H120" i="4"/>
  <c r="H122" i="4"/>
  <c r="O129" i="4"/>
  <c r="P129" i="4" s="1"/>
  <c r="L118" i="4"/>
  <c r="H121" i="4"/>
  <c r="K96" i="4"/>
  <c r="L96" i="4" s="1"/>
  <c r="L119" i="4"/>
  <c r="L120" i="4"/>
  <c r="P121" i="4"/>
  <c r="L121" i="4"/>
  <c r="P117" i="4"/>
  <c r="H117" i="4"/>
  <c r="H118" i="4"/>
  <c r="M84" i="14"/>
  <c r="L84" i="14"/>
  <c r="L18" i="14"/>
  <c r="P22" i="14"/>
  <c r="K88" i="14"/>
  <c r="O103" i="4"/>
  <c r="P92" i="4" s="1"/>
  <c r="I73" i="4"/>
  <c r="I70" i="4"/>
  <c r="I64" i="4"/>
  <c r="I63" i="4"/>
  <c r="I62" i="4"/>
  <c r="I61" i="4"/>
  <c r="I60" i="4"/>
  <c r="I59" i="4"/>
  <c r="I58" i="4"/>
  <c r="I57" i="4"/>
  <c r="I56" i="4"/>
  <c r="I55" i="4"/>
  <c r="I54" i="4"/>
  <c r="I53" i="4"/>
  <c r="I52" i="4"/>
  <c r="I50" i="4"/>
  <c r="G129" i="4"/>
  <c r="H129" i="4" s="1"/>
  <c r="G103" i="4"/>
  <c r="H92" i="4" s="1"/>
  <c r="H61" i="4"/>
  <c r="H60" i="4"/>
  <c r="H59" i="4"/>
  <c r="H73" i="4"/>
  <c r="H70" i="4"/>
  <c r="H64" i="4"/>
  <c r="H63" i="4"/>
  <c r="H62" i="4"/>
  <c r="H58" i="4"/>
  <c r="H57" i="4"/>
  <c r="H56" i="4"/>
  <c r="H55" i="4"/>
  <c r="H54" i="4"/>
  <c r="H53" i="4"/>
  <c r="H52" i="4"/>
  <c r="H50" i="4"/>
  <c r="J60" i="13" l="1"/>
  <c r="K52" i="13"/>
  <c r="G63" i="13"/>
  <c r="H60" i="13"/>
  <c r="H60" i="7"/>
  <c r="J60" i="7"/>
  <c r="K51" i="7"/>
  <c r="O122" i="4"/>
  <c r="P122" i="4" s="1"/>
  <c r="K51" i="8"/>
  <c r="H60" i="8"/>
  <c r="M67" i="8"/>
  <c r="N63" i="8"/>
  <c r="I22" i="14"/>
  <c r="H22" i="14"/>
  <c r="H57" i="12"/>
  <c r="Q22" i="14"/>
  <c r="I149" i="17"/>
  <c r="H149" i="17"/>
  <c r="G153" i="17"/>
  <c r="R74" i="17"/>
  <c r="T74" i="17"/>
  <c r="S74" i="17"/>
  <c r="H79" i="17"/>
  <c r="G83" i="17"/>
  <c r="I79" i="17"/>
  <c r="I80" i="14"/>
  <c r="H80" i="14"/>
  <c r="M64" i="4"/>
  <c r="L64" i="4"/>
  <c r="M70" i="4"/>
  <c r="L70" i="4"/>
  <c r="H84" i="14"/>
  <c r="I84" i="14"/>
  <c r="L22" i="14"/>
  <c r="G88" i="14"/>
  <c r="O96" i="4"/>
  <c r="P96" i="4" s="1"/>
  <c r="G96" i="4"/>
  <c r="H96" i="4" s="1"/>
  <c r="I49" i="4"/>
  <c r="F44" i="4"/>
  <c r="O65" i="4"/>
  <c r="O71" i="4" s="1"/>
  <c r="O74" i="4" s="1"/>
  <c r="K65" i="4"/>
  <c r="K71" i="4" s="1"/>
  <c r="K74" i="4" s="1"/>
  <c r="P22" i="4"/>
  <c r="L22" i="4"/>
  <c r="H22" i="4"/>
  <c r="P20" i="4"/>
  <c r="L20" i="4"/>
  <c r="H20" i="4"/>
  <c r="P19" i="4"/>
  <c r="L19" i="4"/>
  <c r="H19" i="4"/>
  <c r="P17" i="4"/>
  <c r="L17" i="4"/>
  <c r="H17" i="4"/>
  <c r="O16" i="4"/>
  <c r="O18" i="4" s="1"/>
  <c r="K16" i="4"/>
  <c r="K18" i="4" s="1"/>
  <c r="G16" i="4"/>
  <c r="P15" i="4"/>
  <c r="L15" i="4"/>
  <c r="H15" i="4"/>
  <c r="P14" i="4"/>
  <c r="L14" i="4"/>
  <c r="H14" i="4"/>
  <c r="D9" i="4"/>
  <c r="D8" i="4"/>
  <c r="D7" i="4"/>
  <c r="D6" i="4"/>
  <c r="D5" i="4"/>
  <c r="O15" i="1"/>
  <c r="O17" i="1" s="1"/>
  <c r="O21" i="1" s="1"/>
  <c r="O24" i="1" s="1"/>
  <c r="O26" i="1" s="1"/>
  <c r="K15" i="1"/>
  <c r="K17" i="1" s="1"/>
  <c r="K21" i="1" s="1"/>
  <c r="K24" i="1" s="1"/>
  <c r="K26" i="1" s="1"/>
  <c r="I16" i="4" l="1"/>
  <c r="G18" i="4"/>
  <c r="P119" i="4"/>
  <c r="K60" i="13"/>
  <c r="J63" i="13"/>
  <c r="H63" i="13"/>
  <c r="G67" i="13"/>
  <c r="K60" i="7"/>
  <c r="J63" i="7"/>
  <c r="H63" i="7"/>
  <c r="G67" i="7"/>
  <c r="Q16" i="4"/>
  <c r="G51" i="12"/>
  <c r="M51" i="12" s="1"/>
  <c r="K60" i="8"/>
  <c r="H63" i="8"/>
  <c r="G67" i="8"/>
  <c r="S75" i="17"/>
  <c r="R75" i="17"/>
  <c r="T75" i="17"/>
  <c r="T82" i="17"/>
  <c r="S82" i="17"/>
  <c r="R82" i="17"/>
  <c r="M16" i="4"/>
  <c r="P65" i="4"/>
  <c r="Q65" i="4"/>
  <c r="L65" i="4"/>
  <c r="M65" i="4"/>
  <c r="F43" i="4"/>
  <c r="G51" i="4"/>
  <c r="H49" i="4"/>
  <c r="G54" i="12"/>
  <c r="L16" i="4"/>
  <c r="P16" i="4"/>
  <c r="H16" i="4"/>
  <c r="D6" i="1"/>
  <c r="D9" i="1"/>
  <c r="D8" i="1"/>
  <c r="D7" i="1"/>
  <c r="D5" i="1"/>
  <c r="P19" i="1"/>
  <c r="L19" i="1"/>
  <c r="H19" i="1"/>
  <c r="P18" i="1"/>
  <c r="L18" i="1"/>
  <c r="H18" i="1"/>
  <c r="P25" i="1"/>
  <c r="P23" i="1"/>
  <c r="P22" i="1"/>
  <c r="P20" i="1"/>
  <c r="P16" i="1"/>
  <c r="P14" i="1"/>
  <c r="P13" i="1"/>
  <c r="L25" i="1"/>
  <c r="L23" i="1"/>
  <c r="L22" i="1"/>
  <c r="L20" i="1"/>
  <c r="L16" i="1"/>
  <c r="L14" i="1"/>
  <c r="L13" i="1"/>
  <c r="H25" i="1"/>
  <c r="H23" i="1"/>
  <c r="H22" i="1"/>
  <c r="H20" i="1"/>
  <c r="H16" i="1"/>
  <c r="H14" i="1"/>
  <c r="H13" i="1"/>
  <c r="G15" i="1"/>
  <c r="G17" i="1" s="1"/>
  <c r="G21" i="1" s="1"/>
  <c r="M54" i="12" l="1"/>
  <c r="G60" i="12" s="1"/>
  <c r="J67" i="13"/>
  <c r="K63" i="13"/>
  <c r="J67" i="7"/>
  <c r="K63" i="7"/>
  <c r="K63" i="8"/>
  <c r="J67" i="8"/>
  <c r="S79" i="17"/>
  <c r="T79" i="17"/>
  <c r="Q83" i="17"/>
  <c r="R79" i="17"/>
  <c r="K23" i="4"/>
  <c r="M18" i="4"/>
  <c r="L18" i="4"/>
  <c r="G23" i="4"/>
  <c r="I18" i="4"/>
  <c r="O23" i="4"/>
  <c r="G57" i="12" s="1"/>
  <c r="Q18" i="4"/>
  <c r="Q71" i="4"/>
  <c r="P71" i="4"/>
  <c r="L71" i="4"/>
  <c r="M71" i="4"/>
  <c r="I51" i="4"/>
  <c r="H51" i="4"/>
  <c r="G65" i="4"/>
  <c r="H18" i="4"/>
  <c r="P18" i="4"/>
  <c r="H17" i="1"/>
  <c r="H15" i="1"/>
  <c r="P15" i="1"/>
  <c r="L15" i="1"/>
  <c r="P17" i="1"/>
  <c r="L17" i="1"/>
  <c r="M57" i="12" l="1"/>
  <c r="G61" i="12" s="1"/>
  <c r="K60" i="12"/>
  <c r="L60" i="12"/>
  <c r="I60" i="12"/>
  <c r="J60" i="12"/>
  <c r="H60" i="12"/>
  <c r="I65" i="4"/>
  <c r="G71" i="4"/>
  <c r="G74" i="4" s="1"/>
  <c r="M23" i="4"/>
  <c r="K27" i="4"/>
  <c r="Q23" i="4"/>
  <c r="O27" i="4"/>
  <c r="I23" i="4"/>
  <c r="G27" i="4"/>
  <c r="L23" i="4"/>
  <c r="Q74" i="4"/>
  <c r="P74" i="4"/>
  <c r="M74" i="4"/>
  <c r="L74" i="4"/>
  <c r="K78" i="4"/>
  <c r="O78" i="4"/>
  <c r="H65" i="4"/>
  <c r="H23" i="4"/>
  <c r="P23" i="4"/>
  <c r="H21" i="1"/>
  <c r="G24" i="1"/>
  <c r="P21" i="1"/>
  <c r="M19" i="1"/>
  <c r="L21" i="1"/>
  <c r="L61" i="12" l="1"/>
  <c r="I61" i="12"/>
  <c r="J61" i="12"/>
  <c r="K61" i="12"/>
  <c r="H61" i="12"/>
  <c r="I71" i="4"/>
  <c r="H71" i="4"/>
  <c r="I74" i="4"/>
  <c r="I17" i="1"/>
  <c r="I19" i="1"/>
  <c r="Q21" i="1"/>
  <c r="Q19" i="1"/>
  <c r="I15" i="1"/>
  <c r="H24" i="1"/>
  <c r="I25" i="1"/>
  <c r="I20" i="1"/>
  <c r="H26" i="1"/>
  <c r="I23" i="1"/>
  <c r="I13" i="1"/>
  <c r="I18" i="1"/>
  <c r="I22" i="1"/>
  <c r="I14" i="1"/>
  <c r="I16" i="1"/>
  <c r="I24" i="1"/>
  <c r="I21" i="1"/>
  <c r="Q18" i="1"/>
  <c r="Q24" i="1"/>
  <c r="Q20" i="1"/>
  <c r="Q14" i="1"/>
  <c r="P24" i="1"/>
  <c r="Q23" i="1"/>
  <c r="Q13" i="1"/>
  <c r="Q22" i="1"/>
  <c r="Q16" i="1"/>
  <c r="Q25" i="1"/>
  <c r="O30" i="1"/>
  <c r="Q15" i="1"/>
  <c r="Q17" i="1"/>
  <c r="M24" i="1"/>
  <c r="M20" i="1"/>
  <c r="M14" i="1"/>
  <c r="M18" i="1"/>
  <c r="L24" i="1"/>
  <c r="K30" i="1"/>
  <c r="M16" i="1"/>
  <c r="M23" i="1"/>
  <c r="M13" i="1"/>
  <c r="M22" i="1"/>
  <c r="M25" i="1"/>
  <c r="M17" i="1"/>
  <c r="M15" i="1"/>
  <c r="M21" i="1"/>
  <c r="I26" i="1"/>
  <c r="H74" i="4" l="1"/>
  <c r="G78" i="4"/>
  <c r="Q26" i="1"/>
  <c r="P26" i="1"/>
  <c r="O31" i="1"/>
  <c r="M26" i="1"/>
  <c r="L26" i="1"/>
  <c r="K31" i="1"/>
  <c r="H103" i="4" l="1"/>
  <c r="P103" i="4"/>
  <c r="H98" i="4"/>
  <c r="P101" i="4"/>
  <c r="L103" i="4"/>
  <c r="L99" i="4"/>
  <c r="H100" i="4"/>
  <c r="P100" i="4"/>
  <c r="L101" i="4"/>
  <c r="P99" i="4"/>
  <c r="P102" i="4"/>
  <c r="P98" i="4"/>
  <c r="H101" i="4"/>
  <c r="L98" i="4"/>
  <c r="H99" i="4"/>
  <c r="L100" i="4"/>
  <c r="H102" i="4"/>
  <c r="L102" i="4"/>
</calcChain>
</file>

<file path=xl/sharedStrings.xml><?xml version="1.0" encoding="utf-8"?>
<sst xmlns="http://schemas.openxmlformats.org/spreadsheetml/2006/main" count="1006" uniqueCount="272">
  <si>
    <t>Ingreso Neto</t>
  </si>
  <si>
    <t>Margen Bruto</t>
  </si>
  <si>
    <t>Margen de Contribución</t>
  </si>
  <si>
    <t>Contribución Marginal</t>
  </si>
  <si>
    <t>Administración</t>
  </si>
  <si>
    <t>Impuestos</t>
  </si>
  <si>
    <t>Resultado por Producción</t>
  </si>
  <si>
    <t>Empresa</t>
  </si>
  <si>
    <t>Campaña</t>
  </si>
  <si>
    <t>Activo al Inicio</t>
  </si>
  <si>
    <t>Rentabilidad Operativa</t>
  </si>
  <si>
    <t>Rentabilidad por Producción</t>
  </si>
  <si>
    <t>Resultado Operativo (EBITDA)</t>
  </si>
  <si>
    <t>% EBITDA</t>
  </si>
  <si>
    <t>Resultado</t>
  </si>
  <si>
    <t>% I.NETO</t>
  </si>
  <si>
    <t>CALCULO DE RESULTADOS DE LA CAMPAÑA</t>
  </si>
  <si>
    <t>AREA EMPRESA - I&amp;D</t>
  </si>
  <si>
    <t>Tenencia de Bienes de Cambio Corrientes</t>
  </si>
  <si>
    <t>Amortizaciones Indirectas</t>
  </si>
  <si>
    <t>Amortizaciones Directas</t>
  </si>
  <si>
    <t>Gastos Directos Fijos</t>
  </si>
  <si>
    <t>Gastos Directos Variables</t>
  </si>
  <si>
    <t>Grupo CREA</t>
  </si>
  <si>
    <t>Región</t>
  </si>
  <si>
    <t>Pesos Corrientes ($)</t>
  </si>
  <si>
    <t>Pesos Constantes ($)</t>
  </si>
  <si>
    <t>Dólares (U$S)</t>
  </si>
  <si>
    <t>Amortizaciones asignables a una actividad</t>
  </si>
  <si>
    <t>Amortizaciones no asignables a una actividad</t>
  </si>
  <si>
    <t>Impuestos y Tasas Directas</t>
  </si>
  <si>
    <t>Impuestos + tasas, provinciales y locales, asignables a una actividad</t>
  </si>
  <si>
    <t>(1-2)</t>
  </si>
  <si>
    <t>(12/15)</t>
  </si>
  <si>
    <t>CUIC</t>
  </si>
  <si>
    <t>(14/15)</t>
  </si>
  <si>
    <t>(3-4-5)</t>
  </si>
  <si>
    <t>(6-7+8)</t>
  </si>
  <si>
    <t>RESULTADO POR PRODUCCION</t>
  </si>
  <si>
    <t>Producción Valorizada (Agricultura y Ganadería) + Facturación Neta (Lechería y Servicios)</t>
  </si>
  <si>
    <t>Gastos que generan variación en la productividad</t>
  </si>
  <si>
    <t>Gastos que no generan variación en la productividad</t>
  </si>
  <si>
    <t>Cultivo</t>
  </si>
  <si>
    <t>$/ha</t>
  </si>
  <si>
    <t>$/Ha</t>
  </si>
  <si>
    <t>U$S/ha</t>
  </si>
  <si>
    <t>Superficie Sembrada (has)</t>
  </si>
  <si>
    <t>Ingreso Indemnización Seguros</t>
  </si>
  <si>
    <t>Cosecha Contratada</t>
  </si>
  <si>
    <t>Cosecha Propia</t>
  </si>
  <si>
    <t>$/Tn</t>
  </si>
  <si>
    <t>U$S/Tn</t>
  </si>
  <si>
    <t>Semillas</t>
  </si>
  <si>
    <t>Fertilizantes</t>
  </si>
  <si>
    <t>Herbicidas</t>
  </si>
  <si>
    <t>Insecticidas</t>
  </si>
  <si>
    <t>Fungicidas</t>
  </si>
  <si>
    <t>Labores Propias</t>
  </si>
  <si>
    <t>Labores Contratadas</t>
  </si>
  <si>
    <t>Seguros</t>
  </si>
  <si>
    <t>Varios</t>
  </si>
  <si>
    <t>Gerenciamiento Propio</t>
  </si>
  <si>
    <t>Gerenciameinto Contratado</t>
  </si>
  <si>
    <t>Arrendamiento Propio</t>
  </si>
  <si>
    <t>Arrendamiento Contrado</t>
  </si>
  <si>
    <t>Activo Arriesgado</t>
  </si>
  <si>
    <t>Para el caso de Plurianuales, sumar el valor medio de la plantación.</t>
  </si>
  <si>
    <t>Valor de mercado de las labores propias</t>
  </si>
  <si>
    <t>Otros Fitosanitarios</t>
  </si>
  <si>
    <t>Producto</t>
  </si>
  <si>
    <t>Compras Brutas</t>
  </si>
  <si>
    <t>Valorización del Stock a Valor Neto de Realización</t>
  </si>
  <si>
    <t>Stock Cierre + Ventas Brutas - Compras Brutas - Producción Valorizada - Gastos Comerciales - Stock Inicio (Solo Bienes con Stock)</t>
  </si>
  <si>
    <t>Stock al Cierre</t>
  </si>
  <si>
    <t>Ventas Brutas</t>
  </si>
  <si>
    <t>Cesiones Netas (Salidas)</t>
  </si>
  <si>
    <t>Producción Valorizada</t>
  </si>
  <si>
    <t>Cesiones Netas (Entradas)</t>
  </si>
  <si>
    <t>Stock al Inicio</t>
  </si>
  <si>
    <t>Ventas Netas</t>
  </si>
  <si>
    <t>Compras Netas</t>
  </si>
  <si>
    <t>Fletes</t>
  </si>
  <si>
    <t>Acondicionamiento</t>
  </si>
  <si>
    <t>Comisiones</t>
  </si>
  <si>
    <t>Otros Gastos de Venta</t>
  </si>
  <si>
    <t>Comisiones - Sellados</t>
  </si>
  <si>
    <t>Otros Gastos de Compra</t>
  </si>
  <si>
    <t>Tenencia de Productos</t>
  </si>
  <si>
    <t>Tenencia de Insumos</t>
  </si>
  <si>
    <t>Tenencia Productos</t>
  </si>
  <si>
    <t>Cantidad</t>
  </si>
  <si>
    <t>Insumo</t>
  </si>
  <si>
    <t>Consumo Valorizado</t>
  </si>
  <si>
    <t>Tenencia Insumos</t>
  </si>
  <si>
    <t>Facturación Bruta</t>
  </si>
  <si>
    <t>Cantidad Tn</t>
  </si>
  <si>
    <t>$/Unidad</t>
  </si>
  <si>
    <t>U$S/Unidad</t>
  </si>
  <si>
    <t>TENENCIA BIENES DE CAMBIO - INSUMOS (Ex Almacenes)</t>
  </si>
  <si>
    <t>Stock Cierre + Ventas Brutas - Producción Valorizada - Gastos Comerciales - Stock Inicio (Solo Bienes con Stock)</t>
  </si>
  <si>
    <t>Stock Cierre + Consumos - Compras Brutas - Gastos Comerciales - Stock Inicio (Solo Bienes con Stock)</t>
  </si>
  <si>
    <t>APORTE DE LAS ACTIVIDADES AL MARGEN DE CONTRIBUCION</t>
  </si>
  <si>
    <t>(9/10)</t>
  </si>
  <si>
    <t>Actividad</t>
  </si>
  <si>
    <t>$/Kg</t>
  </si>
  <si>
    <t>Ingreso Kilos Producidos</t>
  </si>
  <si>
    <t>Ingreso Nacimientos - Destetes</t>
  </si>
  <si>
    <t>Ingreso Cambio Categoria</t>
  </si>
  <si>
    <t>Perdida Mortandad</t>
  </si>
  <si>
    <t>Perdida Cambio Categoria</t>
  </si>
  <si>
    <t>Sanidad</t>
  </si>
  <si>
    <t>Suplementación</t>
  </si>
  <si>
    <t>Reproducción</t>
  </si>
  <si>
    <t>Pastoreo o Pastaje Contratado</t>
  </si>
  <si>
    <t>Pastoreo o Pastaje Propio</t>
  </si>
  <si>
    <t>Personal</t>
  </si>
  <si>
    <t>Cargas Sociales</t>
  </si>
  <si>
    <t>Manutención Personal</t>
  </si>
  <si>
    <t>Superficie Ganadera (has)</t>
  </si>
  <si>
    <t>Producción Carne (Kg)</t>
  </si>
  <si>
    <t>Producción Carne Propia (Kg)</t>
  </si>
  <si>
    <t>Producción Carne Terceros (Kg)</t>
  </si>
  <si>
    <t>Carga (Kg/Ha)</t>
  </si>
  <si>
    <t>Producción Carne (Kg/ha)</t>
  </si>
  <si>
    <t>Información Adicional</t>
  </si>
  <si>
    <t>Tenencia Activos no Corrientes</t>
  </si>
  <si>
    <t>Expocision a la Devaluación / Inflación</t>
  </si>
  <si>
    <t>Valorización de las Muertes a Valor Neto de Realización.</t>
  </si>
  <si>
    <t>Ajuste Periodico de Inventario al Cierre a Valor Neto de Realización.</t>
  </si>
  <si>
    <t>Valorización de los Terneros Destetados a Valor Neto de Realización.</t>
  </si>
  <si>
    <t>Valorización de los Cambios de Categoria a Valor Neto de Realización.</t>
  </si>
  <si>
    <t>Gastos en productos y servicios sanitarios</t>
  </si>
  <si>
    <t>Gastos en verdeos, conservacion de praderas y consumo de heno.</t>
  </si>
  <si>
    <t>Gastos en suplementos, silo, granos y balanceados</t>
  </si>
  <si>
    <t>Gasto en inseminacion, alquiler de toros.</t>
  </si>
  <si>
    <t>Sueldos y Bonificaciones</t>
  </si>
  <si>
    <t>Ajuste Periodico en Valor del Inventario al Cierre a Valor Neto de Realización (Despues de ajustar kilos)</t>
  </si>
  <si>
    <t>Gasto Comerial de Venta</t>
  </si>
  <si>
    <t>Venta Neta</t>
  </si>
  <si>
    <t>Compra Neta</t>
  </si>
  <si>
    <t>Valorización de Producción, Destetes, Cambios de Categoria y Muertes a VNR</t>
  </si>
  <si>
    <t>Amortización de bienes de uso directos de la actividad.</t>
  </si>
  <si>
    <t>Ajuste del Valor del Inventario a VNR, Solo categorias de Invernada y Recria, Despues de ajustar kilos</t>
  </si>
  <si>
    <t>Gastos Directos + Bienes de Cambio + Bienes de Uso al Inicio de la campaña</t>
  </si>
  <si>
    <t>1 de Julio al 30 de junio</t>
  </si>
  <si>
    <t>Ciclo Agrícola</t>
  </si>
  <si>
    <t>PRODUCCION GANADERA - ACTIVIDAD</t>
  </si>
  <si>
    <t>Cria, Recria, Invernada, Ciclo Completo, Etc</t>
  </si>
  <si>
    <t>Cesiones Salida</t>
  </si>
  <si>
    <t>Traslados Salida</t>
  </si>
  <si>
    <t>Cesiones Entrada</t>
  </si>
  <si>
    <t>Traslados Entada</t>
  </si>
  <si>
    <t>Información Adicional - No suma al Resultado por Producción</t>
  </si>
  <si>
    <t>Soja</t>
  </si>
  <si>
    <t>Toneladas propias producidas en la campaña a Valor Neto de Realización en el Momento de Cosecha</t>
  </si>
  <si>
    <t>Exposición a la Devaluación / Inflación</t>
  </si>
  <si>
    <t>Información Complementaria</t>
  </si>
  <si>
    <t>Valorización del Stock a Valor Neto de Realización o Valor de Reposición</t>
  </si>
  <si>
    <t>Consumo de Insumos al Valor de Reposición al Momento de Aplicación</t>
  </si>
  <si>
    <t>Valor Neto de Realización o Valor de Reposición</t>
  </si>
  <si>
    <t>Resultado de todas las Actividades Agrícolas de la Campaña</t>
  </si>
  <si>
    <t>Producción Total (Tn)</t>
  </si>
  <si>
    <t>Rendimiento (Tn/ha)</t>
  </si>
  <si>
    <t>Producción Propia (Tn)</t>
  </si>
  <si>
    <t>Producción Terceros (Tn)</t>
  </si>
  <si>
    <t>Precio Neto VNR (U$S/Tn)</t>
  </si>
  <si>
    <t>Toneladas Propias Producidas en la campaña a Valor Neto de Realización en el Momento de Cosecha</t>
  </si>
  <si>
    <t>Gerenciamiento Contratado</t>
  </si>
  <si>
    <t>Todos</t>
  </si>
  <si>
    <t>Unidades</t>
  </si>
  <si>
    <t>Superficie Total</t>
  </si>
  <si>
    <t>Modelo Prueba</t>
  </si>
  <si>
    <t>111-000-111</t>
  </si>
  <si>
    <t>Prueba</t>
  </si>
  <si>
    <t>2020-2021</t>
  </si>
  <si>
    <t>Agricultura</t>
  </si>
  <si>
    <t>Servicios</t>
  </si>
  <si>
    <t>Inmobiliario</t>
  </si>
  <si>
    <t>Gerenciamiento</t>
  </si>
  <si>
    <t>Total</t>
  </si>
  <si>
    <t>Ingreso Neto Relativo</t>
  </si>
  <si>
    <t>Margen Bruto Relativo</t>
  </si>
  <si>
    <t>Margen de Contribución Relativo</t>
  </si>
  <si>
    <t>Ganadería</t>
  </si>
  <si>
    <t>Lechería</t>
  </si>
  <si>
    <t>Esta herramienta es un protocolo para estandarizar el calculo de los resultados en una campaña de negocios agropecuarios, no reemplaza un soft de gestión, no calcula resultados, solo ordena datos para generar información acorde a las normas de gestión CREA</t>
  </si>
  <si>
    <t>$/L</t>
  </si>
  <si>
    <t>Superficie Lechera (has)</t>
  </si>
  <si>
    <t>Producción Litros</t>
  </si>
  <si>
    <t>Vaca en Ordeñe</t>
  </si>
  <si>
    <t>Vaca Total</t>
  </si>
  <si>
    <t>NEGOCIO LECHERIA - ANALISIS GLOBAL</t>
  </si>
  <si>
    <t>Sueldos y Bonificaciones Variables</t>
  </si>
  <si>
    <t>$/VO</t>
  </si>
  <si>
    <t>U$S/L</t>
  </si>
  <si>
    <t>U$S/VO</t>
  </si>
  <si>
    <r>
      <t>Resultado de todas las Actividades Ganaderas de la Campaña</t>
    </r>
    <r>
      <rPr>
        <sz val="9"/>
        <color rgb="FF339966"/>
        <rFont val="Calibri"/>
        <family val="2"/>
        <scheme val="minor"/>
      </rPr>
      <t xml:space="preserve"> (Vacunos Total)</t>
    </r>
  </si>
  <si>
    <t>Tambo</t>
  </si>
  <si>
    <t>Resultado de todas las Actividades Ganaderas de la Campaña (Lecheria)</t>
  </si>
  <si>
    <t>Litros Totales</t>
  </si>
  <si>
    <t>Ingreso Venta de Leche</t>
  </si>
  <si>
    <t>Ingreso Cesión de Leche</t>
  </si>
  <si>
    <t>Cesión Leche</t>
  </si>
  <si>
    <t>Ingreso por Arrendamientos a Terceros</t>
  </si>
  <si>
    <t>Ingreso por Aparceria a Terceros</t>
  </si>
  <si>
    <t>Ingreso por Pastoreo y Pastaje a Terceros</t>
  </si>
  <si>
    <t>Ingreso por Pastoreo y Pastaje Internos</t>
  </si>
  <si>
    <t>Ingreso por Arrendamientos Internos</t>
  </si>
  <si>
    <t>Superficie</t>
  </si>
  <si>
    <t>Conservación de Mejoras</t>
  </si>
  <si>
    <t>Campo</t>
  </si>
  <si>
    <t>NEGOCIO AGRICOLA - ANALISIS GLOBAL</t>
  </si>
  <si>
    <t>NEGOCIO AGRICOLA - CULTIVO</t>
  </si>
  <si>
    <t>NEGOCIO LECHERIA - TAMBO</t>
  </si>
  <si>
    <t>NEGOCIO LECHERIA - RECRIA y GUACHERA</t>
  </si>
  <si>
    <t>(3-4)</t>
  </si>
  <si>
    <t>(5-6-7+8)</t>
  </si>
  <si>
    <t>(9-10-11+6)</t>
  </si>
  <si>
    <t>(5-6-7+8+9)</t>
  </si>
  <si>
    <t>Para el caso de Plurianuales, amortización de la plantación</t>
  </si>
  <si>
    <t>Ingreso Producción Agrícola</t>
  </si>
  <si>
    <t>NEGOCIO GANADERIA - ANALISIS GLOBAL</t>
  </si>
  <si>
    <t>(5-6-7)</t>
  </si>
  <si>
    <t>(8/9)</t>
  </si>
  <si>
    <t>ACTIVIDAD + CAMPO</t>
  </si>
  <si>
    <t>NEGOCIO INMOBILIARIO - ANALISIS GLOBAL</t>
  </si>
  <si>
    <t>NEGOCIO SERVICIOS - ANALISIS GLOBAL</t>
  </si>
  <si>
    <t>Ingreso por Servicios a Terceros</t>
  </si>
  <si>
    <t>Ingreso por Servicios Propios</t>
  </si>
  <si>
    <t>Combustibles y Lubricantes</t>
  </si>
  <si>
    <t>Repuestos y Reparaciones</t>
  </si>
  <si>
    <t>Seguros y Patentes</t>
  </si>
  <si>
    <t>NEGOCIO INMOBILIARIO - ANALISIS POR CAMPO</t>
  </si>
  <si>
    <t>Ingreso Gerenciamiento a Terceros</t>
  </si>
  <si>
    <t>Ingreso por Gerenciamientos Propios</t>
  </si>
  <si>
    <t>Impuestos + tasas, provinciales y locales, no asignables a una actividad (IIBB)</t>
  </si>
  <si>
    <t>Nuevo</t>
  </si>
  <si>
    <t>TENENCIA BIENES DE CAMBIO - PRODUCTOS (Ex Actividad Comercial + Ventas Existencias)</t>
  </si>
  <si>
    <t>Guachera o Recria</t>
  </si>
  <si>
    <t>Ex Estructura</t>
  </si>
  <si>
    <t>Ex Impuestos</t>
  </si>
  <si>
    <t>Honorarios Contables</t>
  </si>
  <si>
    <t>Honorarios Legales</t>
  </si>
  <si>
    <t>Honorarios Sistemas de Información</t>
  </si>
  <si>
    <t>Gastos de Oficina</t>
  </si>
  <si>
    <t>Gastos Indirectos</t>
  </si>
  <si>
    <t>Otros Gastos de Administración</t>
  </si>
  <si>
    <t>Tenencia Bienes de Cambio Corrientes</t>
  </si>
  <si>
    <t>Forrajes</t>
  </si>
  <si>
    <t>Agregar titulos</t>
  </si>
  <si>
    <t>Honorarios Dirección</t>
  </si>
  <si>
    <t>Honorarios</t>
  </si>
  <si>
    <t>Sanidad - Medicamentos</t>
  </si>
  <si>
    <t>Asesor Veterinario</t>
  </si>
  <si>
    <t>Asesor Agrónomo</t>
  </si>
  <si>
    <t>Reproducción - Inseminación Artificial</t>
  </si>
  <si>
    <t>Control Lechero</t>
  </si>
  <si>
    <t>Anpalisis Varios</t>
  </si>
  <si>
    <t>Mantenimiento equipo ordeñe</t>
  </si>
  <si>
    <t>Limpieza tambo</t>
  </si>
  <si>
    <t>Energía</t>
  </si>
  <si>
    <t>Suplemento Henos</t>
  </si>
  <si>
    <t>Suplemento Concentrados</t>
  </si>
  <si>
    <t>Suplemento Silo</t>
  </si>
  <si>
    <t>Suplemento Otros</t>
  </si>
  <si>
    <t>Reparto Alimentos</t>
  </si>
  <si>
    <t>Verdeos</t>
  </si>
  <si>
    <t>Conservación Praderas</t>
  </si>
  <si>
    <t>Conservación de mejoras</t>
  </si>
  <si>
    <t>Alquiler de vacas</t>
  </si>
  <si>
    <t>Otros gastos</t>
  </si>
  <si>
    <t>(12-6-13)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</si>
</sst>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9"/>
      <color rgb="FF339966"/>
      <name val="Calibri"/>
      <family val="2"/>
      <scheme val="minor"/>
    </font>
    <font>
      <sz val="10"/>
      <color rgb="FF339966"/>
      <name val="Calibri"/>
      <family val="2"/>
      <scheme val="minor"/>
    </font>
    <font>
      <sz val="9"/>
      <color rgb="FF339966"/>
      <name val="Calibri"/>
      <family val="2"/>
      <scheme val="minor"/>
    </font>
    <font>
      <b/>
      <sz val="10"/>
      <color rgb="FF339966"/>
      <name val="Calibri"/>
      <family val="2"/>
      <scheme val="minor"/>
    </font>
    <font>
      <sz val="10"/>
      <color theme="1"/>
      <name val="Calibri Light"/>
      <family val="2"/>
      <scheme val="major"/>
    </font>
    <font>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339966"/>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right/>
      <top/>
      <bottom style="thin">
        <color theme="0" tint="-0.2499465926084170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rgb="FF339966"/>
      </top>
      <bottom/>
      <diagonal/>
    </border>
    <border>
      <left/>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cellStyleXfs>
  <cellXfs count="122">
    <xf numFmtId="0" fontId="0" fillId="0" borderId="0" xfId="0"/>
    <xf numFmtId="0" fontId="2" fillId="0" borderId="0" xfId="0" applyFont="1"/>
    <xf numFmtId="0" fontId="2" fillId="0" borderId="0" xfId="0" applyFont="1" applyAlignment="1">
      <alignment horizontal="center"/>
    </xf>
    <xf numFmtId="165" fontId="2" fillId="0" borderId="0" xfId="1" applyNumberFormat="1" applyFont="1" applyAlignment="1">
      <alignment horizontal="center"/>
    </xf>
    <xf numFmtId="0" fontId="2" fillId="0" borderId="1" xfId="0" applyFont="1" applyBorder="1"/>
    <xf numFmtId="165" fontId="2" fillId="0" borderId="1" xfId="1" applyNumberFormat="1" applyFont="1" applyBorder="1" applyAlignment="1">
      <alignment horizontal="center"/>
    </xf>
    <xf numFmtId="0" fontId="3" fillId="2" borderId="0" xfId="0" applyFont="1" applyFill="1"/>
    <xf numFmtId="165" fontId="3" fillId="2" borderId="0" xfId="1" applyNumberFormat="1" applyFont="1" applyFill="1" applyAlignment="1">
      <alignment horizontal="center"/>
    </xf>
    <xf numFmtId="164" fontId="3" fillId="2" borderId="0" xfId="2" applyNumberFormat="1" applyFont="1" applyFill="1" applyAlignment="1">
      <alignment horizontal="right"/>
    </xf>
    <xf numFmtId="0" fontId="4" fillId="0" borderId="0" xfId="0" applyFont="1" applyAlignment="1">
      <alignment horizontal="center"/>
    </xf>
    <xf numFmtId="9" fontId="4" fillId="0" borderId="0" xfId="2" applyFont="1" applyAlignment="1">
      <alignment horizontal="center"/>
    </xf>
    <xf numFmtId="9" fontId="4" fillId="0" borderId="1" xfId="2" applyFont="1" applyBorder="1" applyAlignment="1">
      <alignment horizontal="center"/>
    </xf>
    <xf numFmtId="9" fontId="5" fillId="2" borderId="0" xfId="2" applyFont="1" applyFill="1" applyAlignment="1">
      <alignment horizontal="center"/>
    </xf>
    <xf numFmtId="165" fontId="4" fillId="0" borderId="0" xfId="1" applyNumberFormat="1" applyFont="1" applyAlignment="1">
      <alignment horizontal="center"/>
    </xf>
    <xf numFmtId="0" fontId="2" fillId="0" borderId="2" xfId="0" applyFont="1" applyBorder="1"/>
    <xf numFmtId="0" fontId="2" fillId="0" borderId="2" xfId="0" applyFont="1" applyBorder="1" applyAlignment="1">
      <alignment horizontal="center"/>
    </xf>
    <xf numFmtId="0" fontId="4" fillId="0" borderId="2" xfId="0" applyFont="1" applyBorder="1" applyAlignment="1">
      <alignment horizontal="center"/>
    </xf>
    <xf numFmtId="0" fontId="5" fillId="0" borderId="2" xfId="0" applyFont="1" applyBorder="1" applyAlignment="1">
      <alignment vertical="top"/>
    </xf>
    <xf numFmtId="165" fontId="2" fillId="0" borderId="0" xfId="1" applyNumberFormat="1" applyFont="1" applyBorder="1" applyAlignment="1">
      <alignment horizontal="center"/>
    </xf>
    <xf numFmtId="9" fontId="4" fillId="0" borderId="0" xfId="2" applyFont="1" applyBorder="1" applyAlignment="1">
      <alignment horizontal="center"/>
    </xf>
    <xf numFmtId="0" fontId="2" fillId="3" borderId="0" xfId="0" applyFont="1" applyFill="1"/>
    <xf numFmtId="0" fontId="6" fillId="0" borderId="0" xfId="0" applyFont="1"/>
    <xf numFmtId="0" fontId="4" fillId="0" borderId="0" xfId="0" applyFont="1" applyAlignment="1">
      <alignment horizontal="left" indent="1"/>
    </xf>
    <xf numFmtId="0" fontId="5" fillId="0" borderId="2" xfId="0" applyFont="1" applyBorder="1" applyAlignment="1">
      <alignment horizontal="center" vertical="top"/>
    </xf>
    <xf numFmtId="0" fontId="6" fillId="0" borderId="0" xfId="0" applyFont="1" applyAlignment="1">
      <alignment horizontal="center"/>
    </xf>
    <xf numFmtId="0" fontId="4" fillId="0" borderId="1" xfId="0" applyFont="1" applyBorder="1" applyAlignment="1">
      <alignment horizontal="center"/>
    </xf>
    <xf numFmtId="0" fontId="4" fillId="3" borderId="0" xfId="0" applyFont="1" applyFill="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7" fillId="0" borderId="1" xfId="0" applyFont="1" applyBorder="1"/>
    <xf numFmtId="0" fontId="8" fillId="0" borderId="0" xfId="0" applyFont="1"/>
    <xf numFmtId="0" fontId="8" fillId="2" borderId="0" xfId="0" applyFont="1" applyFill="1" applyAlignment="1">
      <alignment horizontal="center"/>
    </xf>
    <xf numFmtId="0" fontId="9" fillId="0" borderId="0" xfId="0" applyFont="1" applyAlignment="1">
      <alignment horizontal="center"/>
    </xf>
    <xf numFmtId="0" fontId="5" fillId="0" borderId="0" xfId="0" applyFont="1" applyAlignment="1">
      <alignment horizontal="center"/>
    </xf>
    <xf numFmtId="0" fontId="4" fillId="0" borderId="0" xfId="0" applyFont="1"/>
    <xf numFmtId="0" fontId="3" fillId="0" borderId="0" xfId="0" applyFont="1"/>
    <xf numFmtId="165" fontId="2" fillId="2" borderId="0" xfId="1" applyNumberFormat="1" applyFont="1" applyFill="1" applyAlignment="1">
      <alignment horizontal="center"/>
    </xf>
    <xf numFmtId="9" fontId="4" fillId="0" borderId="0" xfId="2" applyFont="1" applyAlignment="1">
      <alignment horizontal="left" indent="1"/>
    </xf>
    <xf numFmtId="0" fontId="2" fillId="0" borderId="0" xfId="0" applyFont="1" applyAlignment="1">
      <alignment horizontal="left"/>
    </xf>
    <xf numFmtId="43" fontId="4" fillId="0" borderId="0" xfId="1" applyFont="1" applyAlignment="1">
      <alignment horizontal="center"/>
    </xf>
    <xf numFmtId="165" fontId="4" fillId="0" borderId="1" xfId="1" applyNumberFormat="1" applyFont="1" applyBorder="1" applyAlignment="1">
      <alignment horizontal="center"/>
    </xf>
    <xf numFmtId="0" fontId="3" fillId="4" borderId="6" xfId="0" applyFont="1" applyFill="1" applyBorder="1"/>
    <xf numFmtId="165" fontId="3" fillId="4" borderId="6" xfId="1" applyNumberFormat="1" applyFont="1" applyFill="1" applyBorder="1" applyAlignment="1">
      <alignment horizontal="center"/>
    </xf>
    <xf numFmtId="165" fontId="5" fillId="4" borderId="6" xfId="1" applyNumberFormat="1" applyFont="1" applyFill="1" applyBorder="1" applyAlignment="1">
      <alignment horizontal="center"/>
    </xf>
    <xf numFmtId="165" fontId="4" fillId="0" borderId="0" xfId="1" applyNumberFormat="1" applyFont="1" applyBorder="1" applyAlignment="1">
      <alignment horizontal="center"/>
    </xf>
    <xf numFmtId="0" fontId="3" fillId="2" borderId="7" xfId="0" applyFont="1" applyFill="1" applyBorder="1"/>
    <xf numFmtId="165" fontId="3" fillId="2" borderId="7" xfId="1" applyNumberFormat="1" applyFont="1" applyFill="1" applyBorder="1" applyAlignment="1">
      <alignment horizontal="center"/>
    </xf>
    <xf numFmtId="0" fontId="4" fillId="0" borderId="2" xfId="0" applyFont="1" applyBorder="1"/>
    <xf numFmtId="0" fontId="4" fillId="3" borderId="0" xfId="0" applyFont="1" applyFill="1"/>
    <xf numFmtId="0" fontId="5" fillId="0" borderId="0" xfId="0" applyFont="1"/>
    <xf numFmtId="43" fontId="4" fillId="0" borderId="0" xfId="1" applyFont="1" applyBorder="1" applyAlignment="1">
      <alignment horizontal="center"/>
    </xf>
    <xf numFmtId="43" fontId="5" fillId="4" borderId="6" xfId="1" applyFont="1" applyFill="1" applyBorder="1" applyAlignment="1">
      <alignment horizontal="center"/>
    </xf>
    <xf numFmtId="43" fontId="5" fillId="2" borderId="7" xfId="1" applyFont="1" applyFill="1" applyBorder="1" applyAlignment="1">
      <alignment horizontal="center"/>
    </xf>
    <xf numFmtId="0" fontId="9" fillId="0" borderId="0" xfId="0" applyFont="1"/>
    <xf numFmtId="165" fontId="5" fillId="0" borderId="2" xfId="1" applyNumberFormat="1" applyFont="1" applyBorder="1" applyAlignment="1">
      <alignment horizontal="center" vertical="top"/>
    </xf>
    <xf numFmtId="165" fontId="6" fillId="0" borderId="0" xfId="1" applyNumberFormat="1" applyFont="1" applyAlignment="1">
      <alignment horizontal="center"/>
    </xf>
    <xf numFmtId="165" fontId="8" fillId="2" borderId="0" xfId="1" applyNumberFormat="1" applyFont="1" applyFill="1" applyAlignment="1">
      <alignment horizontal="center"/>
    </xf>
    <xf numFmtId="165" fontId="8" fillId="0" borderId="0" xfId="1" applyNumberFormat="1" applyFont="1" applyBorder="1" applyAlignment="1">
      <alignment horizontal="center"/>
    </xf>
    <xf numFmtId="165" fontId="8" fillId="0" borderId="1" xfId="1" applyNumberFormat="1" applyFont="1" applyBorder="1" applyAlignment="1">
      <alignment horizontal="center"/>
    </xf>
    <xf numFmtId="165" fontId="8" fillId="0" borderId="0" xfId="1" applyNumberFormat="1" applyFont="1" applyAlignment="1">
      <alignment horizontal="center"/>
    </xf>
    <xf numFmtId="165" fontId="7" fillId="0" borderId="1" xfId="1" applyNumberFormat="1" applyFont="1" applyBorder="1"/>
    <xf numFmtId="165" fontId="4" fillId="3" borderId="0" xfId="1" applyNumberFormat="1" applyFont="1" applyFill="1" applyAlignment="1">
      <alignment horizontal="center"/>
    </xf>
    <xf numFmtId="165" fontId="2" fillId="0" borderId="0" xfId="1" applyNumberFormat="1" applyFont="1"/>
    <xf numFmtId="165" fontId="8" fillId="2" borderId="7" xfId="1" applyNumberFormat="1" applyFont="1" applyFill="1" applyBorder="1" applyAlignment="1">
      <alignment horizontal="center"/>
    </xf>
    <xf numFmtId="165" fontId="8" fillId="0" borderId="0" xfId="1" applyNumberFormat="1" applyFont="1"/>
    <xf numFmtId="165" fontId="2" fillId="3" borderId="0" xfId="1" applyNumberFormat="1" applyFont="1" applyFill="1"/>
    <xf numFmtId="165" fontId="2" fillId="0" borderId="0" xfId="0" applyNumberFormat="1" applyFont="1" applyAlignment="1">
      <alignment horizontal="center"/>
    </xf>
    <xf numFmtId="165" fontId="2" fillId="0" borderId="2" xfId="0" applyNumberFormat="1" applyFont="1" applyBorder="1" applyAlignment="1">
      <alignment horizontal="center"/>
    </xf>
    <xf numFmtId="165" fontId="2" fillId="0" borderId="0" xfId="0" applyNumberFormat="1" applyFont="1"/>
    <xf numFmtId="165" fontId="2" fillId="3" borderId="0" xfId="0" applyNumberFormat="1" applyFont="1" applyFill="1"/>
    <xf numFmtId="165" fontId="2" fillId="0" borderId="2" xfId="0" applyNumberFormat="1" applyFont="1" applyBorder="1"/>
    <xf numFmtId="165" fontId="8" fillId="2" borderId="0" xfId="1" quotePrefix="1" applyNumberFormat="1" applyFont="1" applyFill="1" applyAlignment="1">
      <alignment horizontal="center"/>
    </xf>
    <xf numFmtId="165" fontId="5" fillId="2" borderId="7" xfId="1" applyNumberFormat="1" applyFont="1" applyFill="1" applyBorder="1" applyAlignment="1">
      <alignment horizontal="center"/>
    </xf>
    <xf numFmtId="165" fontId="5" fillId="2" borderId="0" xfId="1" applyNumberFormat="1" applyFont="1" applyFill="1" applyAlignment="1">
      <alignment horizontal="center"/>
    </xf>
    <xf numFmtId="165" fontId="5" fillId="0" borderId="0" xfId="1" applyNumberFormat="1" applyFont="1" applyAlignment="1">
      <alignment horizontal="center"/>
    </xf>
    <xf numFmtId="165" fontId="3" fillId="0" borderId="0" xfId="0" applyNumberFormat="1" applyFont="1" applyAlignment="1">
      <alignment horizontal="center"/>
    </xf>
    <xf numFmtId="165" fontId="4" fillId="0" borderId="2" xfId="1" applyNumberFormat="1" applyFont="1" applyBorder="1" applyAlignment="1">
      <alignment horizontal="center"/>
    </xf>
    <xf numFmtId="9" fontId="3" fillId="2" borderId="0" xfId="2" applyFont="1" applyFill="1" applyAlignment="1">
      <alignment horizontal="right"/>
    </xf>
    <xf numFmtId="0" fontId="4" fillId="0" borderId="2" xfId="0" applyFont="1" applyBorder="1" applyAlignment="1">
      <alignment horizontal="left" vertical="top"/>
    </xf>
    <xf numFmtId="165" fontId="4" fillId="0" borderId="2" xfId="1" applyNumberFormat="1" applyFont="1" applyBorder="1" applyAlignment="1">
      <alignment horizontal="left" vertical="top"/>
    </xf>
    <xf numFmtId="165" fontId="4" fillId="0" borderId="0" xfId="0" applyNumberFormat="1" applyFont="1" applyAlignment="1">
      <alignment horizontal="center"/>
    </xf>
    <xf numFmtId="43" fontId="2" fillId="0" borderId="0" xfId="1" applyFont="1"/>
    <xf numFmtId="165" fontId="4" fillId="0" borderId="0" xfId="1" applyNumberFormat="1" applyFont="1"/>
    <xf numFmtId="43" fontId="2" fillId="2" borderId="5" xfId="1" applyFont="1" applyFill="1" applyBorder="1" applyAlignment="1"/>
    <xf numFmtId="43" fontId="2" fillId="0" borderId="1" xfId="1" applyFont="1" applyBorder="1"/>
    <xf numFmtId="43" fontId="2" fillId="0" borderId="0" xfId="1" applyFont="1" applyBorder="1"/>
    <xf numFmtId="0" fontId="2" fillId="4" borderId="0" xfId="0" applyFont="1" applyFill="1"/>
    <xf numFmtId="0" fontId="4" fillId="4" borderId="0" xfId="0" applyFont="1" applyFill="1" applyAlignment="1">
      <alignment horizontal="center"/>
    </xf>
    <xf numFmtId="165" fontId="2" fillId="0" borderId="8" xfId="1" applyNumberFormat="1" applyFont="1" applyBorder="1" applyAlignment="1">
      <alignment horizontal="center"/>
    </xf>
    <xf numFmtId="165" fontId="2" fillId="0" borderId="9" xfId="1" applyNumberFormat="1" applyFont="1" applyBorder="1" applyAlignment="1">
      <alignment horizontal="center"/>
    </xf>
    <xf numFmtId="165" fontId="3" fillId="2" borderId="8" xfId="1" applyNumberFormat="1" applyFont="1" applyFill="1" applyBorder="1" applyAlignment="1">
      <alignment horizontal="center"/>
    </xf>
    <xf numFmtId="164" fontId="2" fillId="4" borderId="8" xfId="2" applyNumberFormat="1" applyFont="1" applyFill="1" applyBorder="1" applyAlignment="1">
      <alignment horizontal="center"/>
    </xf>
    <xf numFmtId="0" fontId="2" fillId="3" borderId="0" xfId="0" applyFont="1" applyFill="1" applyAlignment="1">
      <alignment horizontal="center"/>
    </xf>
    <xf numFmtId="0" fontId="10" fillId="0" borderId="0" xfId="0" applyFont="1" applyAlignment="1">
      <alignment horizontal="center"/>
    </xf>
    <xf numFmtId="0" fontId="3" fillId="4" borderId="0" xfId="0" applyFont="1" applyFill="1"/>
    <xf numFmtId="165" fontId="5" fillId="4" borderId="0" xfId="1" applyNumberFormat="1" applyFont="1" applyFill="1" applyBorder="1" applyAlignment="1">
      <alignment horizontal="center"/>
    </xf>
    <xf numFmtId="165" fontId="3" fillId="4" borderId="0" xfId="1" applyNumberFormat="1" applyFont="1" applyFill="1" applyBorder="1" applyAlignment="1">
      <alignment horizontal="center"/>
    </xf>
    <xf numFmtId="43" fontId="4" fillId="0" borderId="0" xfId="1" applyFont="1"/>
    <xf numFmtId="43" fontId="5" fillId="2" borderId="0" xfId="1" applyFont="1" applyFill="1" applyAlignment="1">
      <alignment horizontal="center"/>
    </xf>
    <xf numFmtId="165" fontId="3" fillId="4" borderId="0" xfId="1" applyNumberFormat="1" applyFont="1" applyFill="1" applyAlignment="1"/>
    <xf numFmtId="165" fontId="3" fillId="4" borderId="0" xfId="1" applyNumberFormat="1" applyFont="1" applyFill="1" applyAlignment="1">
      <alignment horizontal="center"/>
    </xf>
    <xf numFmtId="9" fontId="5" fillId="4" borderId="0" xfId="2" applyFont="1" applyFill="1" applyAlignment="1">
      <alignment horizontal="center"/>
    </xf>
    <xf numFmtId="165" fontId="5" fillId="4" borderId="0" xfId="1" applyNumberFormat="1" applyFont="1" applyFill="1" applyAlignment="1">
      <alignment horizontal="center"/>
    </xf>
    <xf numFmtId="43" fontId="4" fillId="4" borderId="0" xfId="1" applyFont="1" applyFill="1" applyBorder="1"/>
    <xf numFmtId="165" fontId="2" fillId="3" borderId="0" xfId="0" applyNumberFormat="1" applyFont="1" applyFill="1" applyAlignment="1">
      <alignment horizontal="center"/>
    </xf>
    <xf numFmtId="165" fontId="2" fillId="3" borderId="0" xfId="1" applyNumberFormat="1" applyFont="1" applyFill="1" applyAlignment="1">
      <alignment horizontal="center"/>
    </xf>
    <xf numFmtId="0" fontId="4" fillId="0" borderId="0" xfId="0" applyFont="1" applyAlignment="1">
      <alignment horizontal="left"/>
    </xf>
    <xf numFmtId="0" fontId="2" fillId="0" borderId="0" xfId="0" applyFont="1" applyAlignment="1">
      <alignment horizontal="justify" vertical="top" wrapText="1"/>
    </xf>
    <xf numFmtId="0" fontId="2" fillId="2" borderId="4" xfId="0" applyFont="1" applyFill="1" applyBorder="1" applyAlignment="1">
      <alignment horizontal="left" indent="1"/>
    </xf>
    <xf numFmtId="0" fontId="2" fillId="2" borderId="3" xfId="0" applyFont="1" applyFill="1" applyBorder="1" applyAlignment="1">
      <alignment horizontal="left" indent="1"/>
    </xf>
    <xf numFmtId="0" fontId="2" fillId="2" borderId="5" xfId="0" applyFont="1" applyFill="1" applyBorder="1" applyAlignment="1">
      <alignment horizontal="left" indent="1"/>
    </xf>
    <xf numFmtId="0" fontId="9" fillId="0" borderId="0" xfId="0" applyFont="1" applyAlignment="1">
      <alignment horizontal="center"/>
    </xf>
    <xf numFmtId="43" fontId="2" fillId="2" borderId="3" xfId="1" applyFont="1" applyFill="1" applyBorder="1" applyAlignment="1">
      <alignment horizontal="left"/>
    </xf>
    <xf numFmtId="43" fontId="2" fillId="2" borderId="4" xfId="1" applyFont="1" applyFill="1" applyBorder="1" applyAlignment="1">
      <alignment horizontal="left"/>
    </xf>
    <xf numFmtId="43" fontId="2" fillId="2" borderId="5" xfId="1" applyFont="1" applyFill="1" applyBorder="1" applyAlignment="1">
      <alignment horizontal="left"/>
    </xf>
    <xf numFmtId="0" fontId="9" fillId="0" borderId="0" xfId="0" applyFont="1" applyAlignment="1">
      <alignment horizontal="left" vertical="center"/>
    </xf>
    <xf numFmtId="43" fontId="2" fillId="2" borderId="3" xfId="1" applyFont="1" applyFill="1" applyBorder="1" applyAlignment="1"/>
    <xf numFmtId="43" fontId="2" fillId="2" borderId="4" xfId="1" applyFont="1" applyFill="1" applyBorder="1" applyAlignment="1"/>
    <xf numFmtId="43" fontId="2" fillId="2" borderId="5" xfId="1" applyFont="1" applyFill="1" applyBorder="1" applyAlignment="1"/>
    <xf numFmtId="43" fontId="2" fillId="2" borderId="5" xfId="1" applyFont="1" applyFill="1" applyBorder="1" applyAlignment="1">
      <alignment horizontal="left" indent="1"/>
    </xf>
    <xf numFmtId="9" fontId="4" fillId="0" borderId="0" xfId="2" applyFont="1" applyAlignment="1">
      <alignment horizontal="left" indent="1"/>
    </xf>
    <xf numFmtId="165" fontId="2" fillId="2" borderId="0" xfId="1" applyNumberFormat="1" applyFont="1" applyFill="1" applyAlignment="1">
      <alignment horizontal="center"/>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colors>
    <mruColors>
      <color rgb="FF339966"/>
      <color rgb="FF16A2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rea.org.ar/ng-empresarial-plataforma/"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51900</xdr:colOff>
      <xdr:row>0</xdr:row>
      <xdr:rowOff>84665</xdr:rowOff>
    </xdr:from>
    <xdr:to>
      <xdr:col>0</xdr:col>
      <xdr:colOff>51900</xdr:colOff>
      <xdr:row>2</xdr:row>
      <xdr:rowOff>164041</xdr:rowOff>
    </xdr:to>
    <xdr:pic>
      <xdr:nvPicPr>
        <xdr:cNvPr id="2" name="Imagen 1">
          <a:extLst>
            <a:ext uri="{FF2B5EF4-FFF2-40B4-BE49-F238E27FC236}">
              <a16:creationId xmlns:a16="http://schemas.microsoft.com/office/drawing/2014/main" id="{2FE4EFE2-C8DF-4C8D-9AF0-D1054EA4C31C}"/>
            </a:ext>
          </a:extLst>
        </xdr:cNvPr>
        <xdr:cNvPicPr>
          <a:picLocks noChangeAspect="1"/>
        </xdr:cNvPicPr>
      </xdr:nvPicPr>
      <xdr:blipFill>
        <a:blip xmlns:r="http://schemas.openxmlformats.org/officeDocument/2006/relationships" r:embed="rId1"/>
        <a:stretch>
          <a:fillRect/>
        </a:stretch>
      </xdr:blipFill>
      <xdr:spPr>
        <a:xfrm>
          <a:off x="51900" y="84665"/>
          <a:ext cx="618923" cy="460376"/>
        </a:xfrm>
        <a:prstGeom prst="rect">
          <a:avLst/>
        </a:prstGeom>
      </xdr:spPr>
    </xdr:pic>
    <xdr:clientData/>
  </xdr:twoCellAnchor>
  <xdr:twoCellAnchor editAs="oneCell">
    <xdr:from>
      <xdr:col>6</xdr:col>
      <xdr:colOff>0</xdr:colOff>
      <xdr:row>11</xdr:row>
      <xdr:rowOff>0</xdr:rowOff>
    </xdr:from>
    <xdr:to>
      <xdr:col>6</xdr:col>
      <xdr:colOff>0</xdr:colOff>
      <xdr:row>13</xdr:row>
      <xdr:rowOff>149475</xdr:rowOff>
    </xdr:to>
    <xdr:pic>
      <xdr:nvPicPr>
        <xdr:cNvPr id="3" name="Imagen 2">
          <a:hlinkClick xmlns:r="http://schemas.openxmlformats.org/officeDocument/2006/relationships" r:id="rId2"/>
          <a:extLst>
            <a:ext uri="{FF2B5EF4-FFF2-40B4-BE49-F238E27FC236}">
              <a16:creationId xmlns:a16="http://schemas.microsoft.com/office/drawing/2014/main" id="{518D2DF5-14EF-4F88-8FCF-CD3701FB05FE}"/>
            </a:ext>
          </a:extLst>
        </xdr:cNvPr>
        <xdr:cNvPicPr>
          <a:picLocks noChangeAspect="1"/>
        </xdr:cNvPicPr>
      </xdr:nvPicPr>
      <xdr:blipFill>
        <a:blip xmlns:r="http://schemas.openxmlformats.org/officeDocument/2006/relationships" r:embed="rId3"/>
        <a:stretch>
          <a:fillRect/>
        </a:stretch>
      </xdr:blipFill>
      <xdr:spPr>
        <a:xfrm>
          <a:off x="8887885" y="4906433"/>
          <a:ext cx="571341" cy="549525"/>
        </a:xfrm>
        <a:prstGeom prst="rect">
          <a:avLst/>
        </a:prstGeom>
      </xdr:spPr>
    </xdr:pic>
    <xdr:clientData/>
  </xdr:twoCellAnchor>
  <xdr:twoCellAnchor editAs="oneCell">
    <xdr:from>
      <xdr:col>0</xdr:col>
      <xdr:colOff>76200</xdr:colOff>
      <xdr:row>0</xdr:row>
      <xdr:rowOff>57150</xdr:rowOff>
    </xdr:from>
    <xdr:to>
      <xdr:col>2</xdr:col>
      <xdr:colOff>331056</xdr:colOff>
      <xdr:row>2</xdr:row>
      <xdr:rowOff>218018</xdr:rowOff>
    </xdr:to>
    <xdr:pic>
      <xdr:nvPicPr>
        <xdr:cNvPr id="4" name="Imagen 3">
          <a:extLst>
            <a:ext uri="{FF2B5EF4-FFF2-40B4-BE49-F238E27FC236}">
              <a16:creationId xmlns:a16="http://schemas.microsoft.com/office/drawing/2014/main" id="{4588D556-B1E8-454C-B8E7-24015867B319}"/>
            </a:ext>
          </a:extLst>
        </xdr:cNvPr>
        <xdr:cNvPicPr>
          <a:picLocks noChangeAspect="1"/>
        </xdr:cNvPicPr>
      </xdr:nvPicPr>
      <xdr:blipFill>
        <a:blip xmlns:r="http://schemas.openxmlformats.org/officeDocument/2006/relationships" r:embed="rId1"/>
        <a:stretch>
          <a:fillRect/>
        </a:stretch>
      </xdr:blipFill>
      <xdr:spPr>
        <a:xfrm>
          <a:off x="76200" y="57150"/>
          <a:ext cx="616806" cy="465668"/>
        </a:xfrm>
        <a:prstGeom prst="rect">
          <a:avLst/>
        </a:prstGeom>
      </xdr:spPr>
    </xdr:pic>
    <xdr:clientData/>
  </xdr:twoCellAnchor>
  <xdr:twoCellAnchor editAs="oneCell">
    <xdr:from>
      <xdr:col>10</xdr:col>
      <xdr:colOff>419100</xdr:colOff>
      <xdr:row>10</xdr:row>
      <xdr:rowOff>123824</xdr:rowOff>
    </xdr:from>
    <xdr:to>
      <xdr:col>11</xdr:col>
      <xdr:colOff>99876</xdr:colOff>
      <xdr:row>13</xdr:row>
      <xdr:rowOff>54224</xdr:rowOff>
    </xdr:to>
    <xdr:pic>
      <xdr:nvPicPr>
        <xdr:cNvPr id="5" name="Imagen 4">
          <a:hlinkClick xmlns:r="http://schemas.openxmlformats.org/officeDocument/2006/relationships" r:id="rId2"/>
          <a:extLst>
            <a:ext uri="{FF2B5EF4-FFF2-40B4-BE49-F238E27FC236}">
              <a16:creationId xmlns:a16="http://schemas.microsoft.com/office/drawing/2014/main" id="{BE893054-3618-4B8A-A2E1-F9E45AE1AD0C}"/>
            </a:ext>
          </a:extLst>
        </xdr:cNvPr>
        <xdr:cNvPicPr>
          <a:picLocks noChangeAspect="1"/>
        </xdr:cNvPicPr>
      </xdr:nvPicPr>
      <xdr:blipFill>
        <a:blip xmlns:r="http://schemas.openxmlformats.org/officeDocument/2006/relationships" r:embed="rId3"/>
        <a:stretch>
          <a:fillRect/>
        </a:stretch>
      </xdr:blipFill>
      <xdr:spPr>
        <a:xfrm>
          <a:off x="6810375" y="1781174"/>
          <a:ext cx="442776" cy="416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0</xdr:col>
      <xdr:colOff>115398</xdr:colOff>
      <xdr:row>1</xdr:row>
      <xdr:rowOff>125941</xdr:rowOff>
    </xdr:to>
    <xdr:pic>
      <xdr:nvPicPr>
        <xdr:cNvPr id="2" name="Imagen 1">
          <a:extLst>
            <a:ext uri="{FF2B5EF4-FFF2-40B4-BE49-F238E27FC236}">
              <a16:creationId xmlns:a16="http://schemas.microsoft.com/office/drawing/2014/main" id="{4BAA2D6C-8B7A-47E7-8BE9-D0A93B4334D8}"/>
            </a:ext>
          </a:extLst>
        </xdr:cNvPr>
        <xdr:cNvPicPr>
          <a:picLocks noChangeAspect="1"/>
        </xdr:cNvPicPr>
      </xdr:nvPicPr>
      <xdr:blipFill>
        <a:blip xmlns:r="http://schemas.openxmlformats.org/officeDocument/2006/relationships" r:embed="rId1"/>
        <a:stretch>
          <a:fillRect/>
        </a:stretch>
      </xdr:blipFill>
      <xdr:spPr>
        <a:xfrm>
          <a:off x="115398" y="84665"/>
          <a:ext cx="0" cy="231776"/>
        </a:xfrm>
        <a:prstGeom prst="rect">
          <a:avLst/>
        </a:prstGeom>
      </xdr:spPr>
    </xdr:pic>
    <xdr:clientData/>
  </xdr:twoCellAnchor>
  <xdr:twoCellAnchor editAs="oneCell">
    <xdr:from>
      <xdr:col>11</xdr:col>
      <xdr:colOff>158751</xdr:colOff>
      <xdr:row>11</xdr:row>
      <xdr:rowOff>0</xdr:rowOff>
    </xdr:from>
    <xdr:to>
      <xdr:col>11</xdr:col>
      <xdr:colOff>158751</xdr:colOff>
      <xdr:row>12</xdr:row>
      <xdr:rowOff>96558</xdr:rowOff>
    </xdr:to>
    <xdr:pic>
      <xdr:nvPicPr>
        <xdr:cNvPr id="3" name="Imagen 2">
          <a:hlinkClick xmlns:r="http://schemas.openxmlformats.org/officeDocument/2006/relationships" r:id="rId2"/>
          <a:extLst>
            <a:ext uri="{FF2B5EF4-FFF2-40B4-BE49-F238E27FC236}">
              <a16:creationId xmlns:a16="http://schemas.microsoft.com/office/drawing/2014/main" id="{0343F6D2-8736-45E2-B709-D81AC36BD4A9}"/>
            </a:ext>
          </a:extLst>
        </xdr:cNvPr>
        <xdr:cNvPicPr>
          <a:picLocks noChangeAspect="1"/>
        </xdr:cNvPicPr>
      </xdr:nvPicPr>
      <xdr:blipFill>
        <a:blip xmlns:r="http://schemas.openxmlformats.org/officeDocument/2006/relationships" r:embed="rId3"/>
        <a:stretch>
          <a:fillRect/>
        </a:stretch>
      </xdr:blipFill>
      <xdr:spPr>
        <a:xfrm>
          <a:off x="7759701" y="4441824"/>
          <a:ext cx="0" cy="287058"/>
        </a:xfrm>
        <a:prstGeom prst="rect">
          <a:avLst/>
        </a:prstGeom>
      </xdr:spPr>
    </xdr:pic>
    <xdr:clientData/>
  </xdr:twoCellAnchor>
  <xdr:twoCellAnchor editAs="oneCell">
    <xdr:from>
      <xdr:col>0</xdr:col>
      <xdr:colOff>115398</xdr:colOff>
      <xdr:row>0</xdr:row>
      <xdr:rowOff>84665</xdr:rowOff>
    </xdr:from>
    <xdr:to>
      <xdr:col>0</xdr:col>
      <xdr:colOff>115398</xdr:colOff>
      <xdr:row>2</xdr:row>
      <xdr:rowOff>11641</xdr:rowOff>
    </xdr:to>
    <xdr:pic>
      <xdr:nvPicPr>
        <xdr:cNvPr id="5" name="Imagen 4">
          <a:extLst>
            <a:ext uri="{FF2B5EF4-FFF2-40B4-BE49-F238E27FC236}">
              <a16:creationId xmlns:a16="http://schemas.microsoft.com/office/drawing/2014/main" id="{377D1DC0-E875-46C3-AA24-8DBE3A993F08}"/>
            </a:ext>
          </a:extLst>
        </xdr:cNvPr>
        <xdr:cNvPicPr>
          <a:picLocks noChangeAspect="1"/>
        </xdr:cNvPicPr>
      </xdr:nvPicPr>
      <xdr:blipFill>
        <a:blip xmlns:r="http://schemas.openxmlformats.org/officeDocument/2006/relationships" r:embed="rId1"/>
        <a:stretch>
          <a:fillRect/>
        </a:stretch>
      </xdr:blipFill>
      <xdr:spPr>
        <a:xfrm>
          <a:off x="115398" y="84665"/>
          <a:ext cx="0" cy="307976"/>
        </a:xfrm>
        <a:prstGeom prst="rect">
          <a:avLst/>
        </a:prstGeom>
      </xdr:spPr>
    </xdr:pic>
    <xdr:clientData/>
  </xdr:twoCellAnchor>
  <xdr:twoCellAnchor editAs="oneCell">
    <xdr:from>
      <xdr:col>11</xdr:col>
      <xdr:colOff>158751</xdr:colOff>
      <xdr:row>11</xdr:row>
      <xdr:rowOff>0</xdr:rowOff>
    </xdr:from>
    <xdr:to>
      <xdr:col>11</xdr:col>
      <xdr:colOff>158751</xdr:colOff>
      <xdr:row>12</xdr:row>
      <xdr:rowOff>125133</xdr:rowOff>
    </xdr:to>
    <xdr:pic>
      <xdr:nvPicPr>
        <xdr:cNvPr id="6" name="Imagen 5">
          <a:hlinkClick xmlns:r="http://schemas.openxmlformats.org/officeDocument/2006/relationships" r:id="rId2"/>
          <a:extLst>
            <a:ext uri="{FF2B5EF4-FFF2-40B4-BE49-F238E27FC236}">
              <a16:creationId xmlns:a16="http://schemas.microsoft.com/office/drawing/2014/main" id="{45C927D2-DBD2-4EBE-8A14-83AAD07304B8}"/>
            </a:ext>
          </a:extLst>
        </xdr:cNvPr>
        <xdr:cNvPicPr>
          <a:picLocks noChangeAspect="1"/>
        </xdr:cNvPicPr>
      </xdr:nvPicPr>
      <xdr:blipFill>
        <a:blip xmlns:r="http://schemas.openxmlformats.org/officeDocument/2006/relationships" r:embed="rId3"/>
        <a:stretch>
          <a:fillRect/>
        </a:stretch>
      </xdr:blipFill>
      <xdr:spPr>
        <a:xfrm>
          <a:off x="7759701" y="4441824"/>
          <a:ext cx="0" cy="315633"/>
        </a:xfrm>
        <a:prstGeom prst="rect">
          <a:avLst/>
        </a:prstGeom>
      </xdr:spPr>
    </xdr:pic>
    <xdr:clientData/>
  </xdr:twoCellAnchor>
  <xdr:oneCellAnchor>
    <xdr:from>
      <xdr:col>0</xdr:col>
      <xdr:colOff>0</xdr:colOff>
      <xdr:row>0</xdr:row>
      <xdr:rowOff>0</xdr:rowOff>
    </xdr:from>
    <xdr:ext cx="616806" cy="465668"/>
    <xdr:pic>
      <xdr:nvPicPr>
        <xdr:cNvPr id="8" name="Imagen 7">
          <a:extLst>
            <a:ext uri="{FF2B5EF4-FFF2-40B4-BE49-F238E27FC236}">
              <a16:creationId xmlns:a16="http://schemas.microsoft.com/office/drawing/2014/main" id="{9EB1D181-6CCE-4B6C-8D40-5C7464EF82C6}"/>
            </a:ext>
          </a:extLst>
        </xdr:cNvPr>
        <xdr:cNvPicPr>
          <a:picLocks noChangeAspect="1"/>
        </xdr:cNvPicPr>
      </xdr:nvPicPr>
      <xdr:blipFill>
        <a:blip xmlns:r="http://schemas.openxmlformats.org/officeDocument/2006/relationships" r:embed="rId1"/>
        <a:stretch>
          <a:fillRect/>
        </a:stretch>
      </xdr:blipFill>
      <xdr:spPr>
        <a:xfrm>
          <a:off x="0" y="0"/>
          <a:ext cx="616806" cy="4656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2</xdr:col>
      <xdr:colOff>372371</xdr:colOff>
      <xdr:row>3</xdr:row>
      <xdr:rowOff>21166</xdr:rowOff>
    </xdr:to>
    <xdr:pic>
      <xdr:nvPicPr>
        <xdr:cNvPr id="2" name="Imagen 1">
          <a:extLst>
            <a:ext uri="{FF2B5EF4-FFF2-40B4-BE49-F238E27FC236}">
              <a16:creationId xmlns:a16="http://schemas.microsoft.com/office/drawing/2014/main" id="{155B15C1-6ECB-448D-8ECF-07C112065695}"/>
            </a:ext>
          </a:extLst>
        </xdr:cNvPr>
        <xdr:cNvPicPr>
          <a:picLocks noChangeAspect="1"/>
        </xdr:cNvPicPr>
      </xdr:nvPicPr>
      <xdr:blipFill>
        <a:blip xmlns:r="http://schemas.openxmlformats.org/officeDocument/2006/relationships" r:embed="rId1"/>
        <a:stretch>
          <a:fillRect/>
        </a:stretch>
      </xdr:blipFill>
      <xdr:spPr>
        <a:xfrm>
          <a:off x="115398" y="84665"/>
          <a:ext cx="616806" cy="465668"/>
        </a:xfrm>
        <a:prstGeom prst="rect">
          <a:avLst/>
        </a:prstGeom>
      </xdr:spPr>
    </xdr:pic>
    <xdr:clientData/>
  </xdr:twoCellAnchor>
  <xdr:twoCellAnchor editAs="oneCell">
    <xdr:from>
      <xdr:col>16</xdr:col>
      <xdr:colOff>105835</xdr:colOff>
      <xdr:row>31</xdr:row>
      <xdr:rowOff>10583</xdr:rowOff>
    </xdr:from>
    <xdr:to>
      <xdr:col>18</xdr:col>
      <xdr:colOff>77101</xdr:colOff>
      <xdr:row>34</xdr:row>
      <xdr:rowOff>74333</xdr:rowOff>
    </xdr:to>
    <xdr:pic>
      <xdr:nvPicPr>
        <xdr:cNvPr id="7" name="Imagen 6">
          <a:hlinkClick xmlns:r="http://schemas.openxmlformats.org/officeDocument/2006/relationships" r:id="rId2"/>
          <a:extLst>
            <a:ext uri="{FF2B5EF4-FFF2-40B4-BE49-F238E27FC236}">
              <a16:creationId xmlns:a16="http://schemas.microsoft.com/office/drawing/2014/main" id="{4BF49D08-CB00-45DA-BE31-DA8F8B4AE822}"/>
            </a:ext>
          </a:extLst>
        </xdr:cNvPr>
        <xdr:cNvPicPr>
          <a:picLocks noChangeAspect="1"/>
        </xdr:cNvPicPr>
      </xdr:nvPicPr>
      <xdr:blipFill>
        <a:blip xmlns:r="http://schemas.openxmlformats.org/officeDocument/2006/relationships" r:embed="rId3"/>
        <a:stretch>
          <a:fillRect/>
        </a:stretch>
      </xdr:blipFill>
      <xdr:spPr>
        <a:xfrm>
          <a:off x="8001002" y="4826000"/>
          <a:ext cx="574516"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2</xdr:col>
      <xdr:colOff>372371</xdr:colOff>
      <xdr:row>3</xdr:row>
      <xdr:rowOff>21166</xdr:rowOff>
    </xdr:to>
    <xdr:pic>
      <xdr:nvPicPr>
        <xdr:cNvPr id="2" name="Imagen 1">
          <a:extLst>
            <a:ext uri="{FF2B5EF4-FFF2-40B4-BE49-F238E27FC236}">
              <a16:creationId xmlns:a16="http://schemas.microsoft.com/office/drawing/2014/main" id="{2A3DE2EF-3CB0-4822-832B-5C506F150BCC}"/>
            </a:ext>
          </a:extLst>
        </xdr:cNvPr>
        <xdr:cNvPicPr>
          <a:picLocks noChangeAspect="1"/>
        </xdr:cNvPicPr>
      </xdr:nvPicPr>
      <xdr:blipFill>
        <a:blip xmlns:r="http://schemas.openxmlformats.org/officeDocument/2006/relationships" r:embed="rId1"/>
        <a:stretch>
          <a:fillRect/>
        </a:stretch>
      </xdr:blipFill>
      <xdr:spPr>
        <a:xfrm>
          <a:off x="115398" y="84665"/>
          <a:ext cx="618923" cy="460376"/>
        </a:xfrm>
        <a:prstGeom prst="rect">
          <a:avLst/>
        </a:prstGeom>
      </xdr:spPr>
    </xdr:pic>
    <xdr:clientData/>
  </xdr:twoCellAnchor>
  <xdr:twoCellAnchor editAs="oneCell">
    <xdr:from>
      <xdr:col>12</xdr:col>
      <xdr:colOff>705946</xdr:colOff>
      <xdr:row>61</xdr:row>
      <xdr:rowOff>52915</xdr:rowOff>
    </xdr:from>
    <xdr:to>
      <xdr:col>13</xdr:col>
      <xdr:colOff>299352</xdr:colOff>
      <xdr:row>64</xdr:row>
      <xdr:rowOff>246</xdr:rowOff>
    </xdr:to>
    <xdr:pic>
      <xdr:nvPicPr>
        <xdr:cNvPr id="3" name="Imagen 2">
          <a:hlinkClick xmlns:r="http://schemas.openxmlformats.org/officeDocument/2006/relationships" r:id="rId2"/>
          <a:extLst>
            <a:ext uri="{FF2B5EF4-FFF2-40B4-BE49-F238E27FC236}">
              <a16:creationId xmlns:a16="http://schemas.microsoft.com/office/drawing/2014/main" id="{69625418-A4C6-417E-9EC7-C3AEF37126A1}"/>
            </a:ext>
          </a:extLst>
        </xdr:cNvPr>
        <xdr:cNvPicPr>
          <a:picLocks noChangeAspect="1"/>
        </xdr:cNvPicPr>
      </xdr:nvPicPr>
      <xdr:blipFill>
        <a:blip xmlns:r="http://schemas.openxmlformats.org/officeDocument/2006/relationships" r:embed="rId3"/>
        <a:stretch>
          <a:fillRect/>
        </a:stretch>
      </xdr:blipFill>
      <xdr:spPr>
        <a:xfrm>
          <a:off x="9595946" y="9651998"/>
          <a:ext cx="450656" cy="4235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2</xdr:col>
      <xdr:colOff>372371</xdr:colOff>
      <xdr:row>3</xdr:row>
      <xdr:rowOff>21166</xdr:rowOff>
    </xdr:to>
    <xdr:pic>
      <xdr:nvPicPr>
        <xdr:cNvPr id="2" name="Imagen 1">
          <a:extLst>
            <a:ext uri="{FF2B5EF4-FFF2-40B4-BE49-F238E27FC236}">
              <a16:creationId xmlns:a16="http://schemas.microsoft.com/office/drawing/2014/main" id="{35D5AA3A-FF0C-4532-A0C5-41DF7BBCFC9F}"/>
            </a:ext>
          </a:extLst>
        </xdr:cNvPr>
        <xdr:cNvPicPr>
          <a:picLocks noChangeAspect="1"/>
        </xdr:cNvPicPr>
      </xdr:nvPicPr>
      <xdr:blipFill>
        <a:blip xmlns:r="http://schemas.openxmlformats.org/officeDocument/2006/relationships" r:embed="rId1"/>
        <a:stretch>
          <a:fillRect/>
        </a:stretch>
      </xdr:blipFill>
      <xdr:spPr>
        <a:xfrm>
          <a:off x="115398" y="84665"/>
          <a:ext cx="618923" cy="460376"/>
        </a:xfrm>
        <a:prstGeom prst="rect">
          <a:avLst/>
        </a:prstGeom>
      </xdr:spPr>
    </xdr:pic>
    <xdr:clientData/>
  </xdr:twoCellAnchor>
  <xdr:twoCellAnchor editAs="oneCell">
    <xdr:from>
      <xdr:col>17</xdr:col>
      <xdr:colOff>158751</xdr:colOff>
      <xdr:row>29</xdr:row>
      <xdr:rowOff>31749</xdr:rowOff>
    </xdr:from>
    <xdr:to>
      <xdr:col>19</xdr:col>
      <xdr:colOff>6159</xdr:colOff>
      <xdr:row>31</xdr:row>
      <xdr:rowOff>137832</xdr:rowOff>
    </xdr:to>
    <xdr:pic>
      <xdr:nvPicPr>
        <xdr:cNvPr id="3" name="Imagen 2">
          <a:hlinkClick xmlns:r="http://schemas.openxmlformats.org/officeDocument/2006/relationships" r:id="rId2"/>
          <a:extLst>
            <a:ext uri="{FF2B5EF4-FFF2-40B4-BE49-F238E27FC236}">
              <a16:creationId xmlns:a16="http://schemas.microsoft.com/office/drawing/2014/main" id="{DABBD977-8756-4A8E-8F13-4143FA86B20A}"/>
            </a:ext>
          </a:extLst>
        </xdr:cNvPr>
        <xdr:cNvPicPr>
          <a:picLocks noChangeAspect="1"/>
        </xdr:cNvPicPr>
      </xdr:nvPicPr>
      <xdr:blipFill>
        <a:blip xmlns:r="http://schemas.openxmlformats.org/officeDocument/2006/relationships" r:embed="rId3"/>
        <a:stretch>
          <a:fillRect/>
        </a:stretch>
      </xdr:blipFill>
      <xdr:spPr>
        <a:xfrm>
          <a:off x="9398001" y="4688416"/>
          <a:ext cx="450658" cy="423583"/>
        </a:xfrm>
        <a:prstGeom prst="rect">
          <a:avLst/>
        </a:prstGeom>
      </xdr:spPr>
    </xdr:pic>
    <xdr:clientData/>
  </xdr:twoCellAnchor>
  <xdr:oneCellAnchor>
    <xdr:from>
      <xdr:col>0</xdr:col>
      <xdr:colOff>115398</xdr:colOff>
      <xdr:row>33</xdr:row>
      <xdr:rowOff>84665</xdr:rowOff>
    </xdr:from>
    <xdr:ext cx="616806" cy="465668"/>
    <xdr:pic>
      <xdr:nvPicPr>
        <xdr:cNvPr id="5" name="Imagen 4">
          <a:extLst>
            <a:ext uri="{FF2B5EF4-FFF2-40B4-BE49-F238E27FC236}">
              <a16:creationId xmlns:a16="http://schemas.microsoft.com/office/drawing/2014/main" id="{EAA9508A-C26E-4224-ACAB-C62E7A8EB5E6}"/>
            </a:ext>
          </a:extLst>
        </xdr:cNvPr>
        <xdr:cNvPicPr>
          <a:picLocks noChangeAspect="1"/>
        </xdr:cNvPicPr>
      </xdr:nvPicPr>
      <xdr:blipFill>
        <a:blip xmlns:r="http://schemas.openxmlformats.org/officeDocument/2006/relationships" r:embed="rId1"/>
        <a:stretch>
          <a:fillRect/>
        </a:stretch>
      </xdr:blipFill>
      <xdr:spPr>
        <a:xfrm>
          <a:off x="115398" y="84665"/>
          <a:ext cx="616806" cy="465668"/>
        </a:xfrm>
        <a:prstGeom prst="rect">
          <a:avLst/>
        </a:prstGeom>
      </xdr:spPr>
    </xdr:pic>
    <xdr:clientData/>
  </xdr:oneCellAnchor>
  <xdr:oneCellAnchor>
    <xdr:from>
      <xdr:col>0</xdr:col>
      <xdr:colOff>115398</xdr:colOff>
      <xdr:row>82</xdr:row>
      <xdr:rowOff>84665</xdr:rowOff>
    </xdr:from>
    <xdr:ext cx="616806" cy="465668"/>
    <xdr:pic>
      <xdr:nvPicPr>
        <xdr:cNvPr id="6" name="Imagen 5">
          <a:extLst>
            <a:ext uri="{FF2B5EF4-FFF2-40B4-BE49-F238E27FC236}">
              <a16:creationId xmlns:a16="http://schemas.microsoft.com/office/drawing/2014/main" id="{71777F44-396D-46AB-B61C-1F5CF780E59B}"/>
            </a:ext>
          </a:extLst>
        </xdr:cNvPr>
        <xdr:cNvPicPr>
          <a:picLocks noChangeAspect="1"/>
        </xdr:cNvPicPr>
      </xdr:nvPicPr>
      <xdr:blipFill>
        <a:blip xmlns:r="http://schemas.openxmlformats.org/officeDocument/2006/relationships" r:embed="rId1"/>
        <a:stretch>
          <a:fillRect/>
        </a:stretch>
      </xdr:blipFill>
      <xdr:spPr>
        <a:xfrm>
          <a:off x="115398" y="5217582"/>
          <a:ext cx="616806" cy="465668"/>
        </a:xfrm>
        <a:prstGeom prst="rect">
          <a:avLst/>
        </a:prstGeom>
      </xdr:spPr>
    </xdr:pic>
    <xdr:clientData/>
  </xdr:oneCellAnchor>
  <xdr:oneCellAnchor>
    <xdr:from>
      <xdr:col>0</xdr:col>
      <xdr:colOff>115398</xdr:colOff>
      <xdr:row>108</xdr:row>
      <xdr:rowOff>84665</xdr:rowOff>
    </xdr:from>
    <xdr:ext cx="616806" cy="465668"/>
    <xdr:pic>
      <xdr:nvPicPr>
        <xdr:cNvPr id="7" name="Imagen 6">
          <a:extLst>
            <a:ext uri="{FF2B5EF4-FFF2-40B4-BE49-F238E27FC236}">
              <a16:creationId xmlns:a16="http://schemas.microsoft.com/office/drawing/2014/main" id="{F4D2D8D1-2166-42D9-A1F5-BDCA4CD99CB7}"/>
            </a:ext>
          </a:extLst>
        </xdr:cNvPr>
        <xdr:cNvPicPr>
          <a:picLocks noChangeAspect="1"/>
        </xdr:cNvPicPr>
      </xdr:nvPicPr>
      <xdr:blipFill>
        <a:blip xmlns:r="http://schemas.openxmlformats.org/officeDocument/2006/relationships" r:embed="rId1"/>
        <a:stretch>
          <a:fillRect/>
        </a:stretch>
      </xdr:blipFill>
      <xdr:spPr>
        <a:xfrm>
          <a:off x="115398" y="12890498"/>
          <a:ext cx="616806" cy="4656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2</xdr:col>
      <xdr:colOff>372371</xdr:colOff>
      <xdr:row>3</xdr:row>
      <xdr:rowOff>21166</xdr:rowOff>
    </xdr:to>
    <xdr:pic>
      <xdr:nvPicPr>
        <xdr:cNvPr id="2" name="Imagen 1">
          <a:extLst>
            <a:ext uri="{FF2B5EF4-FFF2-40B4-BE49-F238E27FC236}">
              <a16:creationId xmlns:a16="http://schemas.microsoft.com/office/drawing/2014/main" id="{1B99517D-FC1B-4436-9018-6389EBF84660}"/>
            </a:ext>
          </a:extLst>
        </xdr:cNvPr>
        <xdr:cNvPicPr>
          <a:picLocks noChangeAspect="1"/>
        </xdr:cNvPicPr>
      </xdr:nvPicPr>
      <xdr:blipFill>
        <a:blip xmlns:r="http://schemas.openxmlformats.org/officeDocument/2006/relationships" r:embed="rId1"/>
        <a:stretch>
          <a:fillRect/>
        </a:stretch>
      </xdr:blipFill>
      <xdr:spPr>
        <a:xfrm>
          <a:off x="115398" y="84665"/>
          <a:ext cx="618923" cy="460376"/>
        </a:xfrm>
        <a:prstGeom prst="rect">
          <a:avLst/>
        </a:prstGeom>
      </xdr:spPr>
    </xdr:pic>
    <xdr:clientData/>
  </xdr:twoCellAnchor>
  <xdr:oneCellAnchor>
    <xdr:from>
      <xdr:col>0</xdr:col>
      <xdr:colOff>115398</xdr:colOff>
      <xdr:row>34</xdr:row>
      <xdr:rowOff>84665</xdr:rowOff>
    </xdr:from>
    <xdr:ext cx="616806" cy="465668"/>
    <xdr:pic>
      <xdr:nvPicPr>
        <xdr:cNvPr id="3" name="Imagen 2">
          <a:extLst>
            <a:ext uri="{FF2B5EF4-FFF2-40B4-BE49-F238E27FC236}">
              <a16:creationId xmlns:a16="http://schemas.microsoft.com/office/drawing/2014/main" id="{058EAFAF-1E2B-4332-8329-3928A549CAF4}"/>
            </a:ext>
          </a:extLst>
        </xdr:cNvPr>
        <xdr:cNvPicPr>
          <a:picLocks noChangeAspect="1"/>
        </xdr:cNvPicPr>
      </xdr:nvPicPr>
      <xdr:blipFill>
        <a:blip xmlns:r="http://schemas.openxmlformats.org/officeDocument/2006/relationships" r:embed="rId1"/>
        <a:stretch>
          <a:fillRect/>
        </a:stretch>
      </xdr:blipFill>
      <xdr:spPr>
        <a:xfrm>
          <a:off x="115398" y="6923615"/>
          <a:ext cx="616806" cy="465668"/>
        </a:xfrm>
        <a:prstGeom prst="rect">
          <a:avLst/>
        </a:prstGeom>
      </xdr:spPr>
    </xdr:pic>
    <xdr:clientData/>
  </xdr:oneCellAnchor>
  <xdr:twoCellAnchor editAs="oneCell">
    <xdr:from>
      <xdr:col>20</xdr:col>
      <xdr:colOff>222248</xdr:colOff>
      <xdr:row>30</xdr:row>
      <xdr:rowOff>42325</xdr:rowOff>
    </xdr:from>
    <xdr:to>
      <xdr:col>22</xdr:col>
      <xdr:colOff>193514</xdr:colOff>
      <xdr:row>33</xdr:row>
      <xdr:rowOff>106075</xdr:rowOff>
    </xdr:to>
    <xdr:pic>
      <xdr:nvPicPr>
        <xdr:cNvPr id="4" name="Imagen 3">
          <a:hlinkClick xmlns:r="http://schemas.openxmlformats.org/officeDocument/2006/relationships" r:id="rId2"/>
          <a:extLst>
            <a:ext uri="{FF2B5EF4-FFF2-40B4-BE49-F238E27FC236}">
              <a16:creationId xmlns:a16="http://schemas.microsoft.com/office/drawing/2014/main" id="{56A03FBE-9319-44B3-BEBC-57AADBAA5395}"/>
            </a:ext>
          </a:extLst>
        </xdr:cNvPr>
        <xdr:cNvPicPr>
          <a:picLocks noChangeAspect="1"/>
        </xdr:cNvPicPr>
      </xdr:nvPicPr>
      <xdr:blipFill>
        <a:blip xmlns:r="http://schemas.openxmlformats.org/officeDocument/2006/relationships" r:embed="rId3"/>
        <a:stretch>
          <a:fillRect/>
        </a:stretch>
      </xdr:blipFill>
      <xdr:spPr>
        <a:xfrm>
          <a:off x="9423398" y="6233575"/>
          <a:ext cx="571341" cy="549525"/>
        </a:xfrm>
        <a:prstGeom prst="rect">
          <a:avLst/>
        </a:prstGeom>
      </xdr:spPr>
    </xdr:pic>
    <xdr:clientData/>
  </xdr:twoCellAnchor>
  <xdr:oneCellAnchor>
    <xdr:from>
      <xdr:col>0</xdr:col>
      <xdr:colOff>115398</xdr:colOff>
      <xdr:row>90</xdr:row>
      <xdr:rowOff>84665</xdr:rowOff>
    </xdr:from>
    <xdr:ext cx="616806" cy="465668"/>
    <xdr:pic>
      <xdr:nvPicPr>
        <xdr:cNvPr id="5" name="Imagen 4">
          <a:extLst>
            <a:ext uri="{FF2B5EF4-FFF2-40B4-BE49-F238E27FC236}">
              <a16:creationId xmlns:a16="http://schemas.microsoft.com/office/drawing/2014/main" id="{DAC7255B-B663-405D-9612-F588E216FB28}"/>
            </a:ext>
          </a:extLst>
        </xdr:cNvPr>
        <xdr:cNvPicPr>
          <a:picLocks noChangeAspect="1"/>
        </xdr:cNvPicPr>
      </xdr:nvPicPr>
      <xdr:blipFill>
        <a:blip xmlns:r="http://schemas.openxmlformats.org/officeDocument/2006/relationships" r:embed="rId1"/>
        <a:stretch>
          <a:fillRect/>
        </a:stretch>
      </xdr:blipFill>
      <xdr:spPr>
        <a:xfrm>
          <a:off x="115398" y="7247465"/>
          <a:ext cx="616806" cy="4656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2</xdr:col>
      <xdr:colOff>372371</xdr:colOff>
      <xdr:row>3</xdr:row>
      <xdr:rowOff>21166</xdr:rowOff>
    </xdr:to>
    <xdr:pic>
      <xdr:nvPicPr>
        <xdr:cNvPr id="2" name="Imagen 1">
          <a:extLst>
            <a:ext uri="{FF2B5EF4-FFF2-40B4-BE49-F238E27FC236}">
              <a16:creationId xmlns:a16="http://schemas.microsoft.com/office/drawing/2014/main" id="{8F9BFBF2-194D-4883-ABB4-3608510E8D42}"/>
            </a:ext>
          </a:extLst>
        </xdr:cNvPr>
        <xdr:cNvPicPr>
          <a:picLocks noChangeAspect="1"/>
        </xdr:cNvPicPr>
      </xdr:nvPicPr>
      <xdr:blipFill>
        <a:blip xmlns:r="http://schemas.openxmlformats.org/officeDocument/2006/relationships" r:embed="rId1"/>
        <a:stretch>
          <a:fillRect/>
        </a:stretch>
      </xdr:blipFill>
      <xdr:spPr>
        <a:xfrm>
          <a:off x="115398" y="84665"/>
          <a:ext cx="618923" cy="460376"/>
        </a:xfrm>
        <a:prstGeom prst="rect">
          <a:avLst/>
        </a:prstGeom>
      </xdr:spPr>
    </xdr:pic>
    <xdr:clientData/>
  </xdr:twoCellAnchor>
  <xdr:oneCellAnchor>
    <xdr:from>
      <xdr:col>0</xdr:col>
      <xdr:colOff>115398</xdr:colOff>
      <xdr:row>42</xdr:row>
      <xdr:rowOff>84665</xdr:rowOff>
    </xdr:from>
    <xdr:ext cx="616806" cy="465668"/>
    <xdr:pic>
      <xdr:nvPicPr>
        <xdr:cNvPr id="4" name="Imagen 3">
          <a:extLst>
            <a:ext uri="{FF2B5EF4-FFF2-40B4-BE49-F238E27FC236}">
              <a16:creationId xmlns:a16="http://schemas.microsoft.com/office/drawing/2014/main" id="{B61E4C78-50BC-4FB9-ABDB-3323A8AE4421}"/>
            </a:ext>
          </a:extLst>
        </xdr:cNvPr>
        <xdr:cNvPicPr>
          <a:picLocks noChangeAspect="1"/>
        </xdr:cNvPicPr>
      </xdr:nvPicPr>
      <xdr:blipFill>
        <a:blip xmlns:r="http://schemas.openxmlformats.org/officeDocument/2006/relationships" r:embed="rId1"/>
        <a:stretch>
          <a:fillRect/>
        </a:stretch>
      </xdr:blipFill>
      <xdr:spPr>
        <a:xfrm>
          <a:off x="115398" y="5304365"/>
          <a:ext cx="616806" cy="465668"/>
        </a:xfrm>
        <a:prstGeom prst="rect">
          <a:avLst/>
        </a:prstGeom>
      </xdr:spPr>
    </xdr:pic>
    <xdr:clientData/>
  </xdr:oneCellAnchor>
  <xdr:twoCellAnchor editAs="oneCell">
    <xdr:from>
      <xdr:col>17</xdr:col>
      <xdr:colOff>222248</xdr:colOff>
      <xdr:row>38</xdr:row>
      <xdr:rowOff>42325</xdr:rowOff>
    </xdr:from>
    <xdr:to>
      <xdr:col>19</xdr:col>
      <xdr:colOff>193514</xdr:colOff>
      <xdr:row>41</xdr:row>
      <xdr:rowOff>106075</xdr:rowOff>
    </xdr:to>
    <xdr:pic>
      <xdr:nvPicPr>
        <xdr:cNvPr id="8" name="Imagen 7">
          <a:hlinkClick xmlns:r="http://schemas.openxmlformats.org/officeDocument/2006/relationships" r:id="rId2"/>
          <a:extLst>
            <a:ext uri="{FF2B5EF4-FFF2-40B4-BE49-F238E27FC236}">
              <a16:creationId xmlns:a16="http://schemas.microsoft.com/office/drawing/2014/main" id="{F5C7E6AF-63E8-488D-8E47-9D1D5B2EE9DA}"/>
            </a:ext>
          </a:extLst>
        </xdr:cNvPr>
        <xdr:cNvPicPr>
          <a:picLocks noChangeAspect="1"/>
        </xdr:cNvPicPr>
      </xdr:nvPicPr>
      <xdr:blipFill>
        <a:blip xmlns:r="http://schemas.openxmlformats.org/officeDocument/2006/relationships" r:embed="rId3"/>
        <a:stretch>
          <a:fillRect/>
        </a:stretch>
      </xdr:blipFill>
      <xdr:spPr>
        <a:xfrm>
          <a:off x="9429748" y="6286492"/>
          <a:ext cx="574516" cy="54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0</xdr:col>
      <xdr:colOff>115398</xdr:colOff>
      <xdr:row>2</xdr:row>
      <xdr:rowOff>87841</xdr:rowOff>
    </xdr:to>
    <xdr:pic>
      <xdr:nvPicPr>
        <xdr:cNvPr id="2" name="Imagen 1">
          <a:extLst>
            <a:ext uri="{FF2B5EF4-FFF2-40B4-BE49-F238E27FC236}">
              <a16:creationId xmlns:a16="http://schemas.microsoft.com/office/drawing/2014/main" id="{D28AA995-E654-4B5F-A3EC-1B7463589C6D}"/>
            </a:ext>
          </a:extLst>
        </xdr:cNvPr>
        <xdr:cNvPicPr>
          <a:picLocks noChangeAspect="1"/>
        </xdr:cNvPicPr>
      </xdr:nvPicPr>
      <xdr:blipFill>
        <a:blip xmlns:r="http://schemas.openxmlformats.org/officeDocument/2006/relationships" r:embed="rId1"/>
        <a:stretch>
          <a:fillRect/>
        </a:stretch>
      </xdr:blipFill>
      <xdr:spPr>
        <a:xfrm>
          <a:off x="115398" y="84665"/>
          <a:ext cx="0" cy="384176"/>
        </a:xfrm>
        <a:prstGeom prst="rect">
          <a:avLst/>
        </a:prstGeom>
      </xdr:spPr>
    </xdr:pic>
    <xdr:clientData/>
  </xdr:twoCellAnchor>
  <xdr:twoCellAnchor editAs="oneCell">
    <xdr:from>
      <xdr:col>14</xdr:col>
      <xdr:colOff>158751</xdr:colOff>
      <xdr:row>27</xdr:row>
      <xdr:rowOff>31749</xdr:rowOff>
    </xdr:from>
    <xdr:to>
      <xdr:col>14</xdr:col>
      <xdr:colOff>158751</xdr:colOff>
      <xdr:row>29</xdr:row>
      <xdr:rowOff>23532</xdr:rowOff>
    </xdr:to>
    <xdr:pic>
      <xdr:nvPicPr>
        <xdr:cNvPr id="3" name="Imagen 2">
          <a:hlinkClick xmlns:r="http://schemas.openxmlformats.org/officeDocument/2006/relationships" r:id="rId2"/>
          <a:extLst>
            <a:ext uri="{FF2B5EF4-FFF2-40B4-BE49-F238E27FC236}">
              <a16:creationId xmlns:a16="http://schemas.microsoft.com/office/drawing/2014/main" id="{DEA1780D-3841-4F5A-894C-6DB0552A5FE4}"/>
            </a:ext>
          </a:extLst>
        </xdr:cNvPr>
        <xdr:cNvPicPr>
          <a:picLocks noChangeAspect="1"/>
        </xdr:cNvPicPr>
      </xdr:nvPicPr>
      <xdr:blipFill>
        <a:blip xmlns:r="http://schemas.openxmlformats.org/officeDocument/2006/relationships" r:embed="rId3"/>
        <a:stretch>
          <a:fillRect/>
        </a:stretch>
      </xdr:blipFill>
      <xdr:spPr>
        <a:xfrm>
          <a:off x="7759701" y="4441824"/>
          <a:ext cx="0" cy="372783"/>
        </a:xfrm>
        <a:prstGeom prst="rect">
          <a:avLst/>
        </a:prstGeom>
      </xdr:spPr>
    </xdr:pic>
    <xdr:clientData/>
  </xdr:twoCellAnchor>
  <xdr:oneCellAnchor>
    <xdr:from>
      <xdr:col>0</xdr:col>
      <xdr:colOff>115398</xdr:colOff>
      <xdr:row>31</xdr:row>
      <xdr:rowOff>84665</xdr:rowOff>
    </xdr:from>
    <xdr:ext cx="616806" cy="465668"/>
    <xdr:pic>
      <xdr:nvPicPr>
        <xdr:cNvPr id="4" name="Imagen 3">
          <a:extLst>
            <a:ext uri="{FF2B5EF4-FFF2-40B4-BE49-F238E27FC236}">
              <a16:creationId xmlns:a16="http://schemas.microsoft.com/office/drawing/2014/main" id="{6EA97749-7428-41F7-BD9B-7E27FE66F415}"/>
            </a:ext>
          </a:extLst>
        </xdr:cNvPr>
        <xdr:cNvPicPr>
          <a:picLocks noChangeAspect="1"/>
        </xdr:cNvPicPr>
      </xdr:nvPicPr>
      <xdr:blipFill>
        <a:blip xmlns:r="http://schemas.openxmlformats.org/officeDocument/2006/relationships" r:embed="rId1"/>
        <a:stretch>
          <a:fillRect/>
        </a:stretch>
      </xdr:blipFill>
      <xdr:spPr>
        <a:xfrm>
          <a:off x="115398" y="5142440"/>
          <a:ext cx="616806" cy="465668"/>
        </a:xfrm>
        <a:prstGeom prst="rect">
          <a:avLst/>
        </a:prstGeom>
      </xdr:spPr>
    </xdr:pic>
    <xdr:clientData/>
  </xdr:oneCellAnchor>
  <xdr:twoCellAnchor editAs="oneCell">
    <xdr:from>
      <xdr:col>0</xdr:col>
      <xdr:colOff>0</xdr:colOff>
      <xdr:row>0</xdr:row>
      <xdr:rowOff>0</xdr:rowOff>
    </xdr:from>
    <xdr:to>
      <xdr:col>0</xdr:col>
      <xdr:colOff>0</xdr:colOff>
      <xdr:row>2</xdr:row>
      <xdr:rowOff>84668</xdr:rowOff>
    </xdr:to>
    <xdr:pic>
      <xdr:nvPicPr>
        <xdr:cNvPr id="5" name="Imagen 4">
          <a:extLst>
            <a:ext uri="{FF2B5EF4-FFF2-40B4-BE49-F238E27FC236}">
              <a16:creationId xmlns:a16="http://schemas.microsoft.com/office/drawing/2014/main" id="{E7920723-556B-4527-ACB4-8DB10E4ADB2C}"/>
            </a:ext>
          </a:extLst>
        </xdr:cNvPr>
        <xdr:cNvPicPr>
          <a:picLocks noChangeAspect="1"/>
        </xdr:cNvPicPr>
      </xdr:nvPicPr>
      <xdr:blipFill>
        <a:blip xmlns:r="http://schemas.openxmlformats.org/officeDocument/2006/relationships" r:embed="rId1"/>
        <a:stretch>
          <a:fillRect/>
        </a:stretch>
      </xdr:blipFill>
      <xdr:spPr>
        <a:xfrm>
          <a:off x="0" y="0"/>
          <a:ext cx="616806" cy="465668"/>
        </a:xfrm>
        <a:prstGeom prst="rect">
          <a:avLst/>
        </a:prstGeom>
      </xdr:spPr>
    </xdr:pic>
    <xdr:clientData/>
  </xdr:twoCellAnchor>
  <xdr:twoCellAnchor editAs="oneCell">
    <xdr:from>
      <xdr:col>0</xdr:col>
      <xdr:colOff>115398</xdr:colOff>
      <xdr:row>0</xdr:row>
      <xdr:rowOff>84665</xdr:rowOff>
    </xdr:from>
    <xdr:to>
      <xdr:col>0</xdr:col>
      <xdr:colOff>115398</xdr:colOff>
      <xdr:row>2</xdr:row>
      <xdr:rowOff>164041</xdr:rowOff>
    </xdr:to>
    <xdr:pic>
      <xdr:nvPicPr>
        <xdr:cNvPr id="6" name="Imagen 5">
          <a:extLst>
            <a:ext uri="{FF2B5EF4-FFF2-40B4-BE49-F238E27FC236}">
              <a16:creationId xmlns:a16="http://schemas.microsoft.com/office/drawing/2014/main" id="{EFC426F1-9A31-44EC-A2AC-2647C1797BC0}"/>
            </a:ext>
          </a:extLst>
        </xdr:cNvPr>
        <xdr:cNvPicPr>
          <a:picLocks noChangeAspect="1"/>
        </xdr:cNvPicPr>
      </xdr:nvPicPr>
      <xdr:blipFill>
        <a:blip xmlns:r="http://schemas.openxmlformats.org/officeDocument/2006/relationships" r:embed="rId1"/>
        <a:stretch>
          <a:fillRect/>
        </a:stretch>
      </xdr:blipFill>
      <xdr:spPr>
        <a:xfrm>
          <a:off x="115398" y="84665"/>
          <a:ext cx="0" cy="384176"/>
        </a:xfrm>
        <a:prstGeom prst="rect">
          <a:avLst/>
        </a:prstGeom>
      </xdr:spPr>
    </xdr:pic>
    <xdr:clientData/>
  </xdr:twoCellAnchor>
  <xdr:twoCellAnchor editAs="oneCell">
    <xdr:from>
      <xdr:col>14</xdr:col>
      <xdr:colOff>158751</xdr:colOff>
      <xdr:row>27</xdr:row>
      <xdr:rowOff>31749</xdr:rowOff>
    </xdr:from>
    <xdr:to>
      <xdr:col>14</xdr:col>
      <xdr:colOff>158751</xdr:colOff>
      <xdr:row>29</xdr:row>
      <xdr:rowOff>80682</xdr:rowOff>
    </xdr:to>
    <xdr:pic>
      <xdr:nvPicPr>
        <xdr:cNvPr id="7" name="Imagen 6">
          <a:hlinkClick xmlns:r="http://schemas.openxmlformats.org/officeDocument/2006/relationships" r:id="rId2"/>
          <a:extLst>
            <a:ext uri="{FF2B5EF4-FFF2-40B4-BE49-F238E27FC236}">
              <a16:creationId xmlns:a16="http://schemas.microsoft.com/office/drawing/2014/main" id="{AD590E0B-12BA-4132-B1FF-C1DFD299DD1C}"/>
            </a:ext>
          </a:extLst>
        </xdr:cNvPr>
        <xdr:cNvPicPr>
          <a:picLocks noChangeAspect="1"/>
        </xdr:cNvPicPr>
      </xdr:nvPicPr>
      <xdr:blipFill>
        <a:blip xmlns:r="http://schemas.openxmlformats.org/officeDocument/2006/relationships" r:embed="rId3"/>
        <a:stretch>
          <a:fillRect/>
        </a:stretch>
      </xdr:blipFill>
      <xdr:spPr>
        <a:xfrm>
          <a:off x="7759701" y="4441824"/>
          <a:ext cx="0" cy="372783"/>
        </a:xfrm>
        <a:prstGeom prst="rect">
          <a:avLst/>
        </a:prstGeom>
      </xdr:spPr>
    </xdr:pic>
    <xdr:clientData/>
  </xdr:twoCellAnchor>
  <xdr:oneCellAnchor>
    <xdr:from>
      <xdr:col>0</xdr:col>
      <xdr:colOff>115398</xdr:colOff>
      <xdr:row>31</xdr:row>
      <xdr:rowOff>84665</xdr:rowOff>
    </xdr:from>
    <xdr:ext cx="616806" cy="465668"/>
    <xdr:pic>
      <xdr:nvPicPr>
        <xdr:cNvPr id="8" name="Imagen 7">
          <a:extLst>
            <a:ext uri="{FF2B5EF4-FFF2-40B4-BE49-F238E27FC236}">
              <a16:creationId xmlns:a16="http://schemas.microsoft.com/office/drawing/2014/main" id="{E1F8C6F1-DD4E-4FE1-9051-BC7F614EFD41}"/>
            </a:ext>
          </a:extLst>
        </xdr:cNvPr>
        <xdr:cNvPicPr>
          <a:picLocks noChangeAspect="1"/>
        </xdr:cNvPicPr>
      </xdr:nvPicPr>
      <xdr:blipFill>
        <a:blip xmlns:r="http://schemas.openxmlformats.org/officeDocument/2006/relationships" r:embed="rId1"/>
        <a:stretch>
          <a:fillRect/>
        </a:stretch>
      </xdr:blipFill>
      <xdr:spPr>
        <a:xfrm>
          <a:off x="115398" y="5142440"/>
          <a:ext cx="616806" cy="465668"/>
        </a:xfrm>
        <a:prstGeom prst="rect">
          <a:avLst/>
        </a:prstGeom>
      </xdr:spPr>
    </xdr:pic>
    <xdr:clientData/>
  </xdr:oneCellAnchor>
  <xdr:twoCellAnchor editAs="oneCell">
    <xdr:from>
      <xdr:col>0</xdr:col>
      <xdr:colOff>0</xdr:colOff>
      <xdr:row>0</xdr:row>
      <xdr:rowOff>0</xdr:rowOff>
    </xdr:from>
    <xdr:to>
      <xdr:col>2</xdr:col>
      <xdr:colOff>254856</xdr:colOff>
      <xdr:row>2</xdr:row>
      <xdr:rowOff>160868</xdr:rowOff>
    </xdr:to>
    <xdr:pic>
      <xdr:nvPicPr>
        <xdr:cNvPr id="9" name="Imagen 8">
          <a:extLst>
            <a:ext uri="{FF2B5EF4-FFF2-40B4-BE49-F238E27FC236}">
              <a16:creationId xmlns:a16="http://schemas.microsoft.com/office/drawing/2014/main" id="{217623EC-6725-4DF7-A722-56EB1783FDF2}"/>
            </a:ext>
          </a:extLst>
        </xdr:cNvPr>
        <xdr:cNvPicPr>
          <a:picLocks noChangeAspect="1"/>
        </xdr:cNvPicPr>
      </xdr:nvPicPr>
      <xdr:blipFill>
        <a:blip xmlns:r="http://schemas.openxmlformats.org/officeDocument/2006/relationships" r:embed="rId1"/>
        <a:stretch>
          <a:fillRect/>
        </a:stretch>
      </xdr:blipFill>
      <xdr:spPr>
        <a:xfrm>
          <a:off x="0" y="0"/>
          <a:ext cx="616806" cy="4656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0</xdr:col>
      <xdr:colOff>115398</xdr:colOff>
      <xdr:row>2</xdr:row>
      <xdr:rowOff>164041</xdr:rowOff>
    </xdr:to>
    <xdr:pic>
      <xdr:nvPicPr>
        <xdr:cNvPr id="2" name="Imagen 1">
          <a:extLst>
            <a:ext uri="{FF2B5EF4-FFF2-40B4-BE49-F238E27FC236}">
              <a16:creationId xmlns:a16="http://schemas.microsoft.com/office/drawing/2014/main" id="{A910433E-5E23-47B8-8D80-FFD48415ACB0}"/>
            </a:ext>
          </a:extLst>
        </xdr:cNvPr>
        <xdr:cNvPicPr>
          <a:picLocks noChangeAspect="1"/>
        </xdr:cNvPicPr>
      </xdr:nvPicPr>
      <xdr:blipFill>
        <a:blip xmlns:r="http://schemas.openxmlformats.org/officeDocument/2006/relationships" r:embed="rId1"/>
        <a:stretch>
          <a:fillRect/>
        </a:stretch>
      </xdr:blipFill>
      <xdr:spPr>
        <a:xfrm>
          <a:off x="115398" y="84665"/>
          <a:ext cx="618923" cy="460376"/>
        </a:xfrm>
        <a:prstGeom prst="rect">
          <a:avLst/>
        </a:prstGeom>
      </xdr:spPr>
    </xdr:pic>
    <xdr:clientData/>
  </xdr:twoCellAnchor>
  <xdr:twoCellAnchor editAs="oneCell">
    <xdr:from>
      <xdr:col>14</xdr:col>
      <xdr:colOff>158751</xdr:colOff>
      <xdr:row>27</xdr:row>
      <xdr:rowOff>31749</xdr:rowOff>
    </xdr:from>
    <xdr:to>
      <xdr:col>14</xdr:col>
      <xdr:colOff>158751</xdr:colOff>
      <xdr:row>29</xdr:row>
      <xdr:rowOff>80682</xdr:rowOff>
    </xdr:to>
    <xdr:pic>
      <xdr:nvPicPr>
        <xdr:cNvPr id="3" name="Imagen 2">
          <a:hlinkClick xmlns:r="http://schemas.openxmlformats.org/officeDocument/2006/relationships" r:id="rId2"/>
          <a:extLst>
            <a:ext uri="{FF2B5EF4-FFF2-40B4-BE49-F238E27FC236}">
              <a16:creationId xmlns:a16="http://schemas.microsoft.com/office/drawing/2014/main" id="{7DDEB364-B3C4-4DEE-B938-704705CAD044}"/>
            </a:ext>
          </a:extLst>
        </xdr:cNvPr>
        <xdr:cNvPicPr>
          <a:picLocks noChangeAspect="1"/>
        </xdr:cNvPicPr>
      </xdr:nvPicPr>
      <xdr:blipFill>
        <a:blip xmlns:r="http://schemas.openxmlformats.org/officeDocument/2006/relationships" r:embed="rId3"/>
        <a:stretch>
          <a:fillRect/>
        </a:stretch>
      </xdr:blipFill>
      <xdr:spPr>
        <a:xfrm>
          <a:off x="9398001" y="4765674"/>
          <a:ext cx="447483" cy="429933"/>
        </a:xfrm>
        <a:prstGeom prst="rect">
          <a:avLst/>
        </a:prstGeom>
      </xdr:spPr>
    </xdr:pic>
    <xdr:clientData/>
  </xdr:twoCellAnchor>
  <xdr:oneCellAnchor>
    <xdr:from>
      <xdr:col>0</xdr:col>
      <xdr:colOff>115398</xdr:colOff>
      <xdr:row>31</xdr:row>
      <xdr:rowOff>84665</xdr:rowOff>
    </xdr:from>
    <xdr:ext cx="616806" cy="465668"/>
    <xdr:pic>
      <xdr:nvPicPr>
        <xdr:cNvPr id="4" name="Imagen 3">
          <a:extLst>
            <a:ext uri="{FF2B5EF4-FFF2-40B4-BE49-F238E27FC236}">
              <a16:creationId xmlns:a16="http://schemas.microsoft.com/office/drawing/2014/main" id="{36906F90-B0A5-4FCE-8F38-B868E446DA35}"/>
            </a:ext>
          </a:extLst>
        </xdr:cNvPr>
        <xdr:cNvPicPr>
          <a:picLocks noChangeAspect="1"/>
        </xdr:cNvPicPr>
      </xdr:nvPicPr>
      <xdr:blipFill>
        <a:blip xmlns:r="http://schemas.openxmlformats.org/officeDocument/2006/relationships" r:embed="rId1"/>
        <a:stretch>
          <a:fillRect/>
        </a:stretch>
      </xdr:blipFill>
      <xdr:spPr>
        <a:xfrm>
          <a:off x="115398" y="5466290"/>
          <a:ext cx="616806" cy="465668"/>
        </a:xfrm>
        <a:prstGeom prst="rect">
          <a:avLst/>
        </a:prstGeom>
      </xdr:spPr>
    </xdr:pic>
    <xdr:clientData/>
  </xdr:oneCellAnchor>
  <xdr:twoCellAnchor editAs="oneCell">
    <xdr:from>
      <xdr:col>0</xdr:col>
      <xdr:colOff>0</xdr:colOff>
      <xdr:row>0</xdr:row>
      <xdr:rowOff>0</xdr:rowOff>
    </xdr:from>
    <xdr:to>
      <xdr:col>2</xdr:col>
      <xdr:colOff>254856</xdr:colOff>
      <xdr:row>2</xdr:row>
      <xdr:rowOff>160868</xdr:rowOff>
    </xdr:to>
    <xdr:pic>
      <xdr:nvPicPr>
        <xdr:cNvPr id="7" name="Imagen 6">
          <a:extLst>
            <a:ext uri="{FF2B5EF4-FFF2-40B4-BE49-F238E27FC236}">
              <a16:creationId xmlns:a16="http://schemas.microsoft.com/office/drawing/2014/main" id="{95E85AFD-E3FA-4937-B74F-767A65E95B3D}"/>
            </a:ext>
          </a:extLst>
        </xdr:cNvPr>
        <xdr:cNvPicPr>
          <a:picLocks noChangeAspect="1"/>
        </xdr:cNvPicPr>
      </xdr:nvPicPr>
      <xdr:blipFill>
        <a:blip xmlns:r="http://schemas.openxmlformats.org/officeDocument/2006/relationships" r:embed="rId1"/>
        <a:stretch>
          <a:fillRect/>
        </a:stretch>
      </xdr:blipFill>
      <xdr:spPr>
        <a:xfrm>
          <a:off x="0" y="0"/>
          <a:ext cx="616806" cy="4656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115398</xdr:colOff>
      <xdr:row>0</xdr:row>
      <xdr:rowOff>84665</xdr:rowOff>
    </xdr:from>
    <xdr:to>
      <xdr:col>0</xdr:col>
      <xdr:colOff>115398</xdr:colOff>
      <xdr:row>2</xdr:row>
      <xdr:rowOff>11641</xdr:rowOff>
    </xdr:to>
    <xdr:pic>
      <xdr:nvPicPr>
        <xdr:cNvPr id="2" name="Imagen 1">
          <a:extLst>
            <a:ext uri="{FF2B5EF4-FFF2-40B4-BE49-F238E27FC236}">
              <a16:creationId xmlns:a16="http://schemas.microsoft.com/office/drawing/2014/main" id="{2BFFE859-793A-4239-906F-72F7291122C9}"/>
            </a:ext>
          </a:extLst>
        </xdr:cNvPr>
        <xdr:cNvPicPr>
          <a:picLocks noChangeAspect="1"/>
        </xdr:cNvPicPr>
      </xdr:nvPicPr>
      <xdr:blipFill>
        <a:blip xmlns:r="http://schemas.openxmlformats.org/officeDocument/2006/relationships" r:embed="rId1"/>
        <a:stretch>
          <a:fillRect/>
        </a:stretch>
      </xdr:blipFill>
      <xdr:spPr>
        <a:xfrm>
          <a:off x="115398" y="84665"/>
          <a:ext cx="0" cy="307976"/>
        </a:xfrm>
        <a:prstGeom prst="rect">
          <a:avLst/>
        </a:prstGeom>
      </xdr:spPr>
    </xdr:pic>
    <xdr:clientData/>
  </xdr:twoCellAnchor>
  <xdr:twoCellAnchor editAs="oneCell">
    <xdr:from>
      <xdr:col>14</xdr:col>
      <xdr:colOff>158751</xdr:colOff>
      <xdr:row>27</xdr:row>
      <xdr:rowOff>31749</xdr:rowOff>
    </xdr:from>
    <xdr:to>
      <xdr:col>14</xdr:col>
      <xdr:colOff>158751</xdr:colOff>
      <xdr:row>28</xdr:row>
      <xdr:rowOff>156882</xdr:rowOff>
    </xdr:to>
    <xdr:pic>
      <xdr:nvPicPr>
        <xdr:cNvPr id="3" name="Imagen 2">
          <a:hlinkClick xmlns:r="http://schemas.openxmlformats.org/officeDocument/2006/relationships" r:id="rId2"/>
          <a:extLst>
            <a:ext uri="{FF2B5EF4-FFF2-40B4-BE49-F238E27FC236}">
              <a16:creationId xmlns:a16="http://schemas.microsoft.com/office/drawing/2014/main" id="{C6719BC2-3610-4CC9-8A77-F92F84CEFDD0}"/>
            </a:ext>
          </a:extLst>
        </xdr:cNvPr>
        <xdr:cNvPicPr>
          <a:picLocks noChangeAspect="1"/>
        </xdr:cNvPicPr>
      </xdr:nvPicPr>
      <xdr:blipFill>
        <a:blip xmlns:r="http://schemas.openxmlformats.org/officeDocument/2006/relationships" r:embed="rId3"/>
        <a:stretch>
          <a:fillRect/>
        </a:stretch>
      </xdr:blipFill>
      <xdr:spPr>
        <a:xfrm>
          <a:off x="7759701" y="4441824"/>
          <a:ext cx="0" cy="315633"/>
        </a:xfrm>
        <a:prstGeom prst="rect">
          <a:avLst/>
        </a:prstGeom>
      </xdr:spPr>
    </xdr:pic>
    <xdr:clientData/>
  </xdr:twoCellAnchor>
  <xdr:oneCellAnchor>
    <xdr:from>
      <xdr:col>0</xdr:col>
      <xdr:colOff>115398</xdr:colOff>
      <xdr:row>31</xdr:row>
      <xdr:rowOff>84665</xdr:rowOff>
    </xdr:from>
    <xdr:ext cx="616806" cy="465668"/>
    <xdr:pic>
      <xdr:nvPicPr>
        <xdr:cNvPr id="4" name="Imagen 3">
          <a:extLst>
            <a:ext uri="{FF2B5EF4-FFF2-40B4-BE49-F238E27FC236}">
              <a16:creationId xmlns:a16="http://schemas.microsoft.com/office/drawing/2014/main" id="{9050A29B-7CD5-4B61-B5D4-70110356DEE7}"/>
            </a:ext>
          </a:extLst>
        </xdr:cNvPr>
        <xdr:cNvPicPr>
          <a:picLocks noChangeAspect="1"/>
        </xdr:cNvPicPr>
      </xdr:nvPicPr>
      <xdr:blipFill>
        <a:blip xmlns:r="http://schemas.openxmlformats.org/officeDocument/2006/relationships" r:embed="rId1"/>
        <a:stretch>
          <a:fillRect/>
        </a:stretch>
      </xdr:blipFill>
      <xdr:spPr>
        <a:xfrm>
          <a:off x="115398" y="5142440"/>
          <a:ext cx="616806" cy="465668"/>
        </a:xfrm>
        <a:prstGeom prst="rect">
          <a:avLst/>
        </a:prstGeom>
      </xdr:spPr>
    </xdr:pic>
    <xdr:clientData/>
  </xdr:oneCellAnchor>
  <xdr:twoCellAnchor editAs="oneCell">
    <xdr:from>
      <xdr:col>0</xdr:col>
      <xdr:colOff>115398</xdr:colOff>
      <xdr:row>0</xdr:row>
      <xdr:rowOff>84665</xdr:rowOff>
    </xdr:from>
    <xdr:to>
      <xdr:col>0</xdr:col>
      <xdr:colOff>115398</xdr:colOff>
      <xdr:row>2</xdr:row>
      <xdr:rowOff>87841</xdr:rowOff>
    </xdr:to>
    <xdr:pic>
      <xdr:nvPicPr>
        <xdr:cNvPr id="5" name="Imagen 4">
          <a:extLst>
            <a:ext uri="{FF2B5EF4-FFF2-40B4-BE49-F238E27FC236}">
              <a16:creationId xmlns:a16="http://schemas.microsoft.com/office/drawing/2014/main" id="{C8CA5480-E378-4847-9852-82B9463DB506}"/>
            </a:ext>
          </a:extLst>
        </xdr:cNvPr>
        <xdr:cNvPicPr>
          <a:picLocks noChangeAspect="1"/>
        </xdr:cNvPicPr>
      </xdr:nvPicPr>
      <xdr:blipFill>
        <a:blip xmlns:r="http://schemas.openxmlformats.org/officeDocument/2006/relationships" r:embed="rId1"/>
        <a:stretch>
          <a:fillRect/>
        </a:stretch>
      </xdr:blipFill>
      <xdr:spPr>
        <a:xfrm>
          <a:off x="115398" y="84665"/>
          <a:ext cx="0" cy="384176"/>
        </a:xfrm>
        <a:prstGeom prst="rect">
          <a:avLst/>
        </a:prstGeom>
      </xdr:spPr>
    </xdr:pic>
    <xdr:clientData/>
  </xdr:twoCellAnchor>
  <xdr:twoCellAnchor editAs="oneCell">
    <xdr:from>
      <xdr:col>14</xdr:col>
      <xdr:colOff>158751</xdr:colOff>
      <xdr:row>27</xdr:row>
      <xdr:rowOff>31749</xdr:rowOff>
    </xdr:from>
    <xdr:to>
      <xdr:col>14</xdr:col>
      <xdr:colOff>158751</xdr:colOff>
      <xdr:row>29</xdr:row>
      <xdr:rowOff>23532</xdr:rowOff>
    </xdr:to>
    <xdr:pic>
      <xdr:nvPicPr>
        <xdr:cNvPr id="6" name="Imagen 5">
          <a:hlinkClick xmlns:r="http://schemas.openxmlformats.org/officeDocument/2006/relationships" r:id="rId2"/>
          <a:extLst>
            <a:ext uri="{FF2B5EF4-FFF2-40B4-BE49-F238E27FC236}">
              <a16:creationId xmlns:a16="http://schemas.microsoft.com/office/drawing/2014/main" id="{ECB733D0-72BB-4E17-96D2-E459DE3ED172}"/>
            </a:ext>
          </a:extLst>
        </xdr:cNvPr>
        <xdr:cNvPicPr>
          <a:picLocks noChangeAspect="1"/>
        </xdr:cNvPicPr>
      </xdr:nvPicPr>
      <xdr:blipFill>
        <a:blip xmlns:r="http://schemas.openxmlformats.org/officeDocument/2006/relationships" r:embed="rId3"/>
        <a:stretch>
          <a:fillRect/>
        </a:stretch>
      </xdr:blipFill>
      <xdr:spPr>
        <a:xfrm>
          <a:off x="7759701" y="4441824"/>
          <a:ext cx="0" cy="372783"/>
        </a:xfrm>
        <a:prstGeom prst="rect">
          <a:avLst/>
        </a:prstGeom>
      </xdr:spPr>
    </xdr:pic>
    <xdr:clientData/>
  </xdr:twoCellAnchor>
  <xdr:oneCellAnchor>
    <xdr:from>
      <xdr:col>0</xdr:col>
      <xdr:colOff>115398</xdr:colOff>
      <xdr:row>31</xdr:row>
      <xdr:rowOff>84665</xdr:rowOff>
    </xdr:from>
    <xdr:ext cx="616806" cy="465668"/>
    <xdr:pic>
      <xdr:nvPicPr>
        <xdr:cNvPr id="7" name="Imagen 6">
          <a:extLst>
            <a:ext uri="{FF2B5EF4-FFF2-40B4-BE49-F238E27FC236}">
              <a16:creationId xmlns:a16="http://schemas.microsoft.com/office/drawing/2014/main" id="{0F38FBB0-EEAF-4168-A5E5-E5B503CD175C}"/>
            </a:ext>
          </a:extLst>
        </xdr:cNvPr>
        <xdr:cNvPicPr>
          <a:picLocks noChangeAspect="1"/>
        </xdr:cNvPicPr>
      </xdr:nvPicPr>
      <xdr:blipFill>
        <a:blip xmlns:r="http://schemas.openxmlformats.org/officeDocument/2006/relationships" r:embed="rId1"/>
        <a:stretch>
          <a:fillRect/>
        </a:stretch>
      </xdr:blipFill>
      <xdr:spPr>
        <a:xfrm>
          <a:off x="115398" y="5142440"/>
          <a:ext cx="616806" cy="465668"/>
        </a:xfrm>
        <a:prstGeom prst="rect">
          <a:avLst/>
        </a:prstGeom>
      </xdr:spPr>
    </xdr:pic>
    <xdr:clientData/>
  </xdr:oneCellAnchor>
  <xdr:twoCellAnchor editAs="oneCell">
    <xdr:from>
      <xdr:col>0</xdr:col>
      <xdr:colOff>0</xdr:colOff>
      <xdr:row>0</xdr:row>
      <xdr:rowOff>0</xdr:rowOff>
    </xdr:from>
    <xdr:to>
      <xdr:col>0</xdr:col>
      <xdr:colOff>0</xdr:colOff>
      <xdr:row>2</xdr:row>
      <xdr:rowOff>84668</xdr:rowOff>
    </xdr:to>
    <xdr:pic>
      <xdr:nvPicPr>
        <xdr:cNvPr id="8" name="Imagen 7">
          <a:extLst>
            <a:ext uri="{FF2B5EF4-FFF2-40B4-BE49-F238E27FC236}">
              <a16:creationId xmlns:a16="http://schemas.microsoft.com/office/drawing/2014/main" id="{117A336E-9209-4400-81E2-D77A89B5464E}"/>
            </a:ext>
          </a:extLst>
        </xdr:cNvPr>
        <xdr:cNvPicPr>
          <a:picLocks noChangeAspect="1"/>
        </xdr:cNvPicPr>
      </xdr:nvPicPr>
      <xdr:blipFill>
        <a:blip xmlns:r="http://schemas.openxmlformats.org/officeDocument/2006/relationships" r:embed="rId1"/>
        <a:stretch>
          <a:fillRect/>
        </a:stretch>
      </xdr:blipFill>
      <xdr:spPr>
        <a:xfrm>
          <a:off x="0" y="0"/>
          <a:ext cx="616806" cy="465668"/>
        </a:xfrm>
        <a:prstGeom prst="rect">
          <a:avLst/>
        </a:prstGeom>
      </xdr:spPr>
    </xdr:pic>
    <xdr:clientData/>
  </xdr:twoCellAnchor>
  <xdr:oneCellAnchor>
    <xdr:from>
      <xdr:col>0</xdr:col>
      <xdr:colOff>0</xdr:colOff>
      <xdr:row>0</xdr:row>
      <xdr:rowOff>0</xdr:rowOff>
    </xdr:from>
    <xdr:ext cx="616806" cy="465668"/>
    <xdr:pic>
      <xdr:nvPicPr>
        <xdr:cNvPr id="9" name="Imagen 8">
          <a:extLst>
            <a:ext uri="{FF2B5EF4-FFF2-40B4-BE49-F238E27FC236}">
              <a16:creationId xmlns:a16="http://schemas.microsoft.com/office/drawing/2014/main" id="{24E8C7E0-8B69-43D4-BC71-B4FBC368C411}"/>
            </a:ext>
          </a:extLst>
        </xdr:cNvPr>
        <xdr:cNvPicPr>
          <a:picLocks noChangeAspect="1"/>
        </xdr:cNvPicPr>
      </xdr:nvPicPr>
      <xdr:blipFill>
        <a:blip xmlns:r="http://schemas.openxmlformats.org/officeDocument/2006/relationships" r:embed="rId1"/>
        <a:stretch>
          <a:fillRect/>
        </a:stretch>
      </xdr:blipFill>
      <xdr:spPr>
        <a:xfrm>
          <a:off x="0" y="0"/>
          <a:ext cx="616806" cy="46566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showGridLines="0" workbookViewId="0"/>
  </sheetViews>
  <sheetFormatPr baseColWidth="10" defaultColWidth="0" defaultRowHeight="12.75" customHeight="1" zeroHeight="1" x14ac:dyDescent="0.2"/>
  <cols>
    <col min="1" max="1" width="2.42578125" style="1" customWidth="1"/>
    <col min="2" max="2" width="3" style="1" bestFit="1" customWidth="1"/>
    <col min="3" max="3" width="7.85546875" style="1" customWidth="1"/>
    <col min="4" max="4" width="25.140625" style="1" customWidth="1"/>
    <col min="5" max="5" width="9.5703125" style="9" bestFit="1" customWidth="1"/>
    <col min="6" max="6" width="2.140625" style="1" customWidth="1"/>
    <col min="7" max="11" width="11.42578125" style="1" customWidth="1"/>
    <col min="12" max="12" width="2.7109375" style="1" customWidth="1"/>
    <col min="13" max="16384" width="11.42578125" style="1" hidden="1"/>
  </cols>
  <sheetData>
    <row r="1" spans="1:12" ht="6.75" customHeight="1" x14ac:dyDescent="0.2"/>
    <row r="2" spans="1:12" s="14" customFormat="1" ht="17.25" customHeight="1" x14ac:dyDescent="0.2">
      <c r="D2" s="17" t="s">
        <v>16</v>
      </c>
      <c r="E2" s="23"/>
    </row>
    <row r="3" spans="1:12" ht="17.25" customHeight="1" x14ac:dyDescent="0.2">
      <c r="D3" s="21" t="s">
        <v>17</v>
      </c>
      <c r="E3" s="24"/>
    </row>
    <row r="4" spans="1:12" x14ac:dyDescent="0.2"/>
    <row r="5" spans="1:12" x14ac:dyDescent="0.2">
      <c r="B5" s="1" t="s">
        <v>7</v>
      </c>
      <c r="D5" s="109" t="s">
        <v>171</v>
      </c>
      <c r="E5" s="109"/>
      <c r="G5" s="107" t="s">
        <v>185</v>
      </c>
      <c r="H5" s="107"/>
      <c r="I5" s="107"/>
      <c r="J5" s="107"/>
      <c r="K5" s="107"/>
    </row>
    <row r="6" spans="1:12" x14ac:dyDescent="0.2">
      <c r="B6" s="1" t="s">
        <v>34</v>
      </c>
      <c r="D6" s="108" t="s">
        <v>172</v>
      </c>
      <c r="E6" s="108"/>
      <c r="G6" s="107"/>
      <c r="H6" s="107"/>
      <c r="I6" s="107"/>
      <c r="J6" s="107"/>
      <c r="K6" s="107"/>
    </row>
    <row r="7" spans="1:12" x14ac:dyDescent="0.2">
      <c r="B7" s="1" t="s">
        <v>23</v>
      </c>
      <c r="D7" s="108" t="s">
        <v>173</v>
      </c>
      <c r="E7" s="108"/>
      <c r="G7" s="107"/>
      <c r="H7" s="107"/>
      <c r="I7" s="107"/>
      <c r="J7" s="107"/>
      <c r="K7" s="107"/>
    </row>
    <row r="8" spans="1:12" x14ac:dyDescent="0.2">
      <c r="B8" s="1" t="s">
        <v>24</v>
      </c>
      <c r="D8" s="108" t="s">
        <v>173</v>
      </c>
      <c r="E8" s="108"/>
      <c r="G8" s="107"/>
      <c r="H8" s="107"/>
      <c r="I8" s="107"/>
      <c r="J8" s="107"/>
      <c r="K8" s="107"/>
    </row>
    <row r="9" spans="1:12" x14ac:dyDescent="0.2">
      <c r="B9" s="1" t="s">
        <v>8</v>
      </c>
      <c r="D9" s="110" t="s">
        <v>174</v>
      </c>
      <c r="E9" s="110"/>
      <c r="G9" s="107"/>
      <c r="H9" s="107"/>
      <c r="I9" s="107"/>
      <c r="J9" s="107"/>
      <c r="K9" s="107"/>
    </row>
    <row r="10" spans="1:12" x14ac:dyDescent="0.2"/>
    <row r="11" spans="1:12" x14ac:dyDescent="0.2"/>
    <row r="12" spans="1:12" x14ac:dyDescent="0.2"/>
    <row r="13" spans="1:12" x14ac:dyDescent="0.2">
      <c r="A13" s="20"/>
      <c r="B13" s="20"/>
      <c r="C13" s="20"/>
      <c r="D13" s="20"/>
      <c r="E13" s="26"/>
      <c r="F13" s="26"/>
      <c r="G13" s="26"/>
      <c r="H13" s="26"/>
      <c r="I13" s="26"/>
      <c r="J13" s="26"/>
      <c r="K13" s="26"/>
      <c r="L13" s="26"/>
    </row>
    <row r="14" spans="1:12" x14ac:dyDescent="0.2">
      <c r="A14" s="20"/>
      <c r="B14" s="20"/>
      <c r="C14" s="20"/>
      <c r="D14" s="20"/>
      <c r="E14" s="26"/>
      <c r="F14" s="26"/>
      <c r="G14" s="26"/>
      <c r="H14" s="26"/>
      <c r="I14" s="26"/>
      <c r="J14" s="26"/>
      <c r="K14" s="26"/>
      <c r="L14" s="26"/>
    </row>
    <row r="15" spans="1:12" hidden="1" x14ac:dyDescent="0.2">
      <c r="A15" s="20"/>
      <c r="B15" s="20"/>
      <c r="C15" s="20"/>
      <c r="D15" s="20"/>
      <c r="E15" s="26"/>
      <c r="F15" s="20"/>
    </row>
    <row r="16" spans="1:12" hidden="1" x14ac:dyDescent="0.2">
      <c r="A16" s="20"/>
      <c r="B16" s="20"/>
      <c r="C16" s="20"/>
      <c r="D16" s="20"/>
      <c r="E16" s="26"/>
      <c r="F16" s="20"/>
    </row>
  </sheetData>
  <mergeCells count="6">
    <mergeCell ref="G5:K9"/>
    <mergeCell ref="D6:E6"/>
    <mergeCell ref="D5:E5"/>
    <mergeCell ref="D7:E7"/>
    <mergeCell ref="D8:E8"/>
    <mergeCell ref="D9:E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49"/>
  <sheetViews>
    <sheetView showGridLines="0" workbookViewId="0">
      <selection activeCell="G4" sqref="G4"/>
    </sheetView>
  </sheetViews>
  <sheetFormatPr baseColWidth="10" defaultColWidth="0" defaultRowHeight="0"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140625" style="1" customWidth="1"/>
    <col min="7" max="7" width="16.85546875" style="66" bestFit="1" customWidth="1"/>
    <col min="8" max="8" width="2.140625" style="9" customWidth="1"/>
    <col min="9" max="9" width="17.28515625" style="66" bestFit="1" customWidth="1"/>
    <col min="10" max="10" width="2.28515625" style="9" customWidth="1"/>
    <col min="11" max="11" width="17.42578125" style="3" customWidth="1"/>
    <col min="12" max="12" width="7.28515625" style="9" customWidth="1"/>
    <col min="13" max="13" width="1.7109375" style="1" customWidth="1"/>
    <col min="14" max="14" width="75.7109375" style="34" customWidth="1" outlineLevel="1"/>
    <col min="15" max="15" width="2.42578125" style="1" customWidth="1"/>
    <col min="16" max="21" width="0" style="1" hidden="1" customWidth="1"/>
    <col min="22" max="16384" width="11.42578125" style="1" hidden="1"/>
  </cols>
  <sheetData>
    <row r="1" spans="2:14" ht="6.75" customHeight="1" x14ac:dyDescent="0.2"/>
    <row r="2" spans="2:14" s="14" customFormat="1" ht="17.25" customHeight="1" x14ac:dyDescent="0.2">
      <c r="D2" s="17" t="s">
        <v>16</v>
      </c>
      <c r="E2" s="54"/>
      <c r="G2" s="70"/>
      <c r="H2" s="16"/>
      <c r="I2" s="67"/>
      <c r="J2" s="16"/>
      <c r="K2" s="78" t="s">
        <v>144</v>
      </c>
      <c r="L2" s="16"/>
      <c r="N2" s="47"/>
    </row>
    <row r="3" spans="2:14" ht="17.25" customHeight="1" x14ac:dyDescent="0.2">
      <c r="D3" s="21" t="s">
        <v>17</v>
      </c>
      <c r="E3" s="55"/>
    </row>
    <row r="4" spans="2:14" ht="12.75" customHeight="1" x14ac:dyDescent="0.2"/>
    <row r="5" spans="2:14" ht="12.75" x14ac:dyDescent="0.2">
      <c r="B5" s="1" t="s">
        <v>7</v>
      </c>
      <c r="D5" s="116" t="str">
        <f>+EMPRESA</f>
        <v>Modelo Prueba</v>
      </c>
      <c r="E5" s="116"/>
    </row>
    <row r="6" spans="2:14" ht="12.75" x14ac:dyDescent="0.2">
      <c r="B6" s="1" t="s">
        <v>34</v>
      </c>
      <c r="D6" s="117" t="str">
        <f>+CUIC</f>
        <v>111-000-111</v>
      </c>
      <c r="E6" s="117"/>
    </row>
    <row r="7" spans="2:14" ht="12.75" x14ac:dyDescent="0.2">
      <c r="B7" s="1" t="s">
        <v>23</v>
      </c>
      <c r="D7" s="117" t="str">
        <f>+GRUPO</f>
        <v>Prueba</v>
      </c>
      <c r="E7" s="117"/>
    </row>
    <row r="8" spans="2:14" ht="12.75" x14ac:dyDescent="0.2">
      <c r="B8" s="1" t="s">
        <v>24</v>
      </c>
      <c r="D8" s="117" t="str">
        <f>+REGION</f>
        <v>Prueba</v>
      </c>
      <c r="E8" s="117"/>
    </row>
    <row r="9" spans="2:14" ht="12.75" x14ac:dyDescent="0.2">
      <c r="B9" s="1" t="s">
        <v>8</v>
      </c>
      <c r="D9" s="118" t="str">
        <f>+CAMPAÑA</f>
        <v>2020-2021</v>
      </c>
      <c r="E9" s="118"/>
    </row>
    <row r="10" spans="2:14" ht="12.75" customHeight="1" x14ac:dyDescent="0.2"/>
    <row r="11" spans="2:14" ht="12.75" customHeight="1" x14ac:dyDescent="0.2"/>
    <row r="12" spans="2:14" ht="12.75" customHeight="1" x14ac:dyDescent="0.2"/>
    <row r="13" spans="2:14" ht="12.75" x14ac:dyDescent="0.2">
      <c r="G13" s="32" t="s">
        <v>25</v>
      </c>
      <c r="H13" s="33"/>
      <c r="I13" s="32" t="s">
        <v>26</v>
      </c>
      <c r="J13" s="33"/>
      <c r="K13" s="32" t="s">
        <v>27</v>
      </c>
      <c r="L13" s="32"/>
    </row>
    <row r="14" spans="2:14" ht="12.75" x14ac:dyDescent="0.2">
      <c r="G14" s="66" t="s">
        <v>14</v>
      </c>
      <c r="H14" s="1"/>
      <c r="I14" s="66" t="s">
        <v>14</v>
      </c>
      <c r="K14" s="3" t="s">
        <v>14</v>
      </c>
      <c r="L14" s="1"/>
    </row>
    <row r="15" spans="2:14" ht="12.75" x14ac:dyDescent="0.2">
      <c r="C15" s="1" t="s">
        <v>250</v>
      </c>
      <c r="H15" s="1"/>
      <c r="L15" s="1"/>
    </row>
    <row r="16" spans="2:14" ht="12.75" x14ac:dyDescent="0.2">
      <c r="C16" s="1" t="s">
        <v>241</v>
      </c>
      <c r="H16" s="1"/>
      <c r="L16" s="1"/>
    </row>
    <row r="17" spans="2:14" ht="12.75" x14ac:dyDescent="0.2">
      <c r="C17" s="1" t="s">
        <v>242</v>
      </c>
      <c r="H17" s="1"/>
      <c r="L17" s="1"/>
    </row>
    <row r="18" spans="2:14" ht="12.75" x14ac:dyDescent="0.2">
      <c r="C18" s="1" t="s">
        <v>243</v>
      </c>
      <c r="H18" s="1"/>
      <c r="L18" s="1"/>
    </row>
    <row r="19" spans="2:14" ht="12.75" x14ac:dyDescent="0.2">
      <c r="B19" s="30"/>
      <c r="C19" s="1" t="s">
        <v>115</v>
      </c>
      <c r="D19" s="30"/>
      <c r="E19" s="64"/>
      <c r="F19" s="30"/>
      <c r="G19" s="3"/>
      <c r="I19" s="3"/>
      <c r="L19" s="1"/>
    </row>
    <row r="20" spans="2:14" ht="12.75" x14ac:dyDescent="0.2">
      <c r="B20" s="30"/>
      <c r="C20" s="1" t="s">
        <v>229</v>
      </c>
      <c r="D20" s="30"/>
      <c r="E20" s="64"/>
      <c r="F20" s="30"/>
      <c r="G20" s="3"/>
      <c r="I20" s="3"/>
      <c r="L20" s="1"/>
    </row>
    <row r="21" spans="2:14" ht="12.75" x14ac:dyDescent="0.2">
      <c r="B21" s="30"/>
      <c r="C21" s="1" t="s">
        <v>230</v>
      </c>
      <c r="D21" s="30"/>
      <c r="E21" s="64"/>
      <c r="F21" s="30"/>
      <c r="G21" s="3"/>
      <c r="I21" s="3"/>
      <c r="L21" s="1"/>
    </row>
    <row r="22" spans="2:14" ht="12.75" x14ac:dyDescent="0.2">
      <c r="B22" s="30"/>
      <c r="C22" s="1" t="s">
        <v>231</v>
      </c>
      <c r="G22" s="3"/>
      <c r="I22" s="3"/>
      <c r="L22" s="1"/>
    </row>
    <row r="23" spans="2:14" ht="12.75" x14ac:dyDescent="0.2">
      <c r="B23" s="30"/>
      <c r="C23" s="1" t="s">
        <v>244</v>
      </c>
      <c r="G23" s="3"/>
      <c r="I23" s="3"/>
      <c r="L23" s="1"/>
    </row>
    <row r="24" spans="2:14" ht="12.75" x14ac:dyDescent="0.2">
      <c r="B24" s="30"/>
      <c r="C24" s="1" t="s">
        <v>246</v>
      </c>
      <c r="E24" s="44"/>
      <c r="G24" s="18"/>
      <c r="I24" s="18"/>
      <c r="K24" s="18"/>
      <c r="L24" s="1"/>
    </row>
    <row r="25" spans="2:14" ht="12.75" x14ac:dyDescent="0.2">
      <c r="B25" s="30"/>
      <c r="C25" s="41" t="s">
        <v>245</v>
      </c>
      <c r="D25" s="41"/>
      <c r="E25" s="43"/>
      <c r="F25" s="35"/>
      <c r="G25" s="42">
        <f>+SUM(G15:G24)</f>
        <v>0</v>
      </c>
      <c r="H25" s="33"/>
      <c r="I25" s="42">
        <f>+SUM(I15:I24)</f>
        <v>0</v>
      </c>
      <c r="J25" s="33"/>
      <c r="K25" s="42">
        <f>+SUM(K15:K24)</f>
        <v>0</v>
      </c>
      <c r="L25" s="1"/>
    </row>
    <row r="26" spans="2:14" ht="12.75" customHeight="1" x14ac:dyDescent="0.2"/>
    <row r="27" spans="2:14" s="20" customFormat="1" ht="12.75" customHeight="1" x14ac:dyDescent="0.2">
      <c r="E27" s="61"/>
      <c r="G27" s="104"/>
      <c r="H27" s="26"/>
      <c r="I27" s="104"/>
      <c r="J27" s="26"/>
      <c r="K27" s="105"/>
      <c r="L27" s="26"/>
      <c r="N27" s="48"/>
    </row>
    <row r="28" spans="2:14" s="20" customFormat="1" ht="12.75" customHeight="1" x14ac:dyDescent="0.2">
      <c r="E28" s="61"/>
      <c r="G28" s="104"/>
      <c r="H28" s="26"/>
      <c r="I28" s="104"/>
      <c r="J28" s="26"/>
      <c r="K28" s="105"/>
      <c r="L28" s="26"/>
      <c r="N28" s="48"/>
    </row>
    <row r="29" spans="2:14" ht="12.75" customHeight="1" x14ac:dyDescent="0.2"/>
    <row r="30" spans="2:14" ht="12.75" customHeight="1" x14ac:dyDescent="0.2"/>
    <row r="31" spans="2:14" ht="12.75" customHeight="1" x14ac:dyDescent="0.2"/>
    <row r="32" spans="2: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sheetData>
  <mergeCells count="5">
    <mergeCell ref="D5:E5"/>
    <mergeCell ref="D6:E6"/>
    <mergeCell ref="D7:E7"/>
    <mergeCell ref="D8:E8"/>
    <mergeCell ref="D9:E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0"/>
  <sheetViews>
    <sheetView showGridLines="0" topLeftCell="A12" zoomScaleNormal="100" workbookViewId="0">
      <selection activeCell="I31" sqref="I31"/>
    </sheetView>
  </sheetViews>
  <sheetFormatPr baseColWidth="10" defaultColWidth="0" defaultRowHeight="12.75" zeroHeight="1" outlineLevelCol="1" x14ac:dyDescent="0.2"/>
  <cols>
    <col min="1" max="1" width="2.42578125" style="1" customWidth="1"/>
    <col min="2" max="2" width="3" style="1" bestFit="1" customWidth="1"/>
    <col min="3" max="3" width="11.28515625" style="1" customWidth="1"/>
    <col min="4" max="4" width="25.140625" style="1" customWidth="1"/>
    <col min="5" max="5" width="9.5703125" style="9" bestFit="1" customWidth="1"/>
    <col min="6" max="6" width="2.140625" style="1" customWidth="1"/>
    <col min="7" max="7" width="12.42578125" style="2" customWidth="1"/>
    <col min="8" max="9" width="7.28515625" style="9" customWidth="1"/>
    <col min="10" max="10" width="2.140625" style="9" customWidth="1"/>
    <col min="11" max="11" width="12.42578125" style="2" customWidth="1"/>
    <col min="12" max="13" width="7.28515625" style="9" customWidth="1"/>
    <col min="14" max="14" width="2.28515625" style="9" customWidth="1"/>
    <col min="15" max="15" width="12.42578125" style="2" customWidth="1"/>
    <col min="16" max="17" width="7.28515625" style="9" customWidth="1"/>
    <col min="18" max="18" width="1.7109375" style="1" customWidth="1"/>
    <col min="19" max="19" width="80.42578125" style="1" customWidth="1" outlineLevel="1"/>
    <col min="20" max="20" width="2.42578125" style="1" customWidth="1"/>
    <col min="21" max="16384" width="11.42578125" style="1" hidden="1"/>
  </cols>
  <sheetData>
    <row r="1" spans="2:19" ht="6.75" customHeight="1" x14ac:dyDescent="0.2"/>
    <row r="2" spans="2:19" s="14" customFormat="1" ht="17.25" customHeight="1" x14ac:dyDescent="0.2">
      <c r="D2" s="17" t="s">
        <v>16</v>
      </c>
      <c r="E2" s="23"/>
      <c r="G2" s="17" t="s">
        <v>38</v>
      </c>
      <c r="H2" s="16"/>
      <c r="I2" s="16"/>
      <c r="J2" s="16"/>
      <c r="K2" s="15"/>
      <c r="L2" s="16"/>
      <c r="M2" s="16"/>
      <c r="N2" s="16"/>
      <c r="O2" s="15"/>
      <c r="P2" s="16"/>
      <c r="Q2" s="16"/>
    </row>
    <row r="3" spans="2:19" ht="17.25" customHeight="1" x14ac:dyDescent="0.2">
      <c r="D3" s="21" t="s">
        <v>17</v>
      </c>
      <c r="E3" s="24"/>
    </row>
    <row r="4" spans="2:19" x14ac:dyDescent="0.2"/>
    <row r="5" spans="2:19" x14ac:dyDescent="0.2">
      <c r="B5" s="1" t="s">
        <v>7</v>
      </c>
      <c r="D5" s="112" t="str">
        <f>+EMPRESA</f>
        <v>Modelo Prueba</v>
      </c>
      <c r="E5" s="112"/>
    </row>
    <row r="6" spans="2:19" x14ac:dyDescent="0.2">
      <c r="B6" s="1" t="s">
        <v>34</v>
      </c>
      <c r="D6" s="113" t="str">
        <f>+CUIC</f>
        <v>111-000-111</v>
      </c>
      <c r="E6" s="113"/>
    </row>
    <row r="7" spans="2:19" x14ac:dyDescent="0.2">
      <c r="B7" s="1" t="s">
        <v>23</v>
      </c>
      <c r="D7" s="113" t="str">
        <f>+GRUPO</f>
        <v>Prueba</v>
      </c>
      <c r="E7" s="113"/>
    </row>
    <row r="8" spans="2:19" x14ac:dyDescent="0.2">
      <c r="B8" s="1" t="s">
        <v>24</v>
      </c>
      <c r="D8" s="113" t="str">
        <f>+REGION</f>
        <v>Prueba</v>
      </c>
      <c r="E8" s="113"/>
    </row>
    <row r="9" spans="2:19" x14ac:dyDescent="0.2">
      <c r="B9" s="1" t="s">
        <v>8</v>
      </c>
      <c r="D9" s="114" t="str">
        <f>+CAMPAÑA</f>
        <v>2020-2021</v>
      </c>
      <c r="E9" s="114"/>
    </row>
    <row r="10" spans="2:19" x14ac:dyDescent="0.2"/>
    <row r="11" spans="2:19" x14ac:dyDescent="0.2">
      <c r="G11" s="111" t="s">
        <v>25</v>
      </c>
      <c r="H11" s="111"/>
      <c r="I11" s="111"/>
      <c r="J11" s="33"/>
      <c r="K11" s="111" t="s">
        <v>26</v>
      </c>
      <c r="L11" s="111"/>
      <c r="M11" s="111"/>
      <c r="N11" s="33"/>
      <c r="O11" s="111" t="s">
        <v>27</v>
      </c>
      <c r="P11" s="111"/>
      <c r="Q11" s="111"/>
    </row>
    <row r="12" spans="2:19" x14ac:dyDescent="0.2">
      <c r="G12" s="2" t="s">
        <v>14</v>
      </c>
      <c r="H12" s="9" t="s">
        <v>15</v>
      </c>
      <c r="I12" s="9" t="s">
        <v>13</v>
      </c>
      <c r="J12" s="1"/>
      <c r="K12" s="2" t="s">
        <v>14</v>
      </c>
      <c r="L12" s="9" t="s">
        <v>15</v>
      </c>
      <c r="M12" s="9" t="s">
        <v>13</v>
      </c>
      <c r="O12" s="2" t="s">
        <v>14</v>
      </c>
      <c r="P12" s="9" t="s">
        <v>15</v>
      </c>
      <c r="Q12" s="9" t="s">
        <v>13</v>
      </c>
    </row>
    <row r="13" spans="2:19" x14ac:dyDescent="0.2">
      <c r="B13" s="30">
        <v>1</v>
      </c>
      <c r="C13" s="1" t="s">
        <v>0</v>
      </c>
      <c r="G13" s="3"/>
      <c r="H13" s="10">
        <f>IFERROR(G13/G$13,0)</f>
        <v>0</v>
      </c>
      <c r="I13" s="10">
        <f t="shared" ref="I13:I19" si="0">IFERROR(G13/G$24,0%)</f>
        <v>0</v>
      </c>
      <c r="K13" s="3"/>
      <c r="L13" s="10">
        <f>IFERROR(K13/K$13,0)</f>
        <v>0</v>
      </c>
      <c r="M13" s="10">
        <f t="shared" ref="M13:M19" si="1">IFERROR(K13/K$24,0%)</f>
        <v>0</v>
      </c>
      <c r="O13" s="3"/>
      <c r="P13" s="10">
        <f>IFERROR(O13/O$13,0)</f>
        <v>0</v>
      </c>
      <c r="Q13" s="10">
        <f t="shared" ref="Q13:Q19" si="2">IFERROR(O13/O$24,0%)</f>
        <v>0</v>
      </c>
      <c r="S13" s="22" t="s">
        <v>39</v>
      </c>
    </row>
    <row r="14" spans="2:19" x14ac:dyDescent="0.2">
      <c r="B14" s="30">
        <v>2</v>
      </c>
      <c r="C14" s="4" t="s">
        <v>22</v>
      </c>
      <c r="D14" s="4"/>
      <c r="E14" s="25"/>
      <c r="G14" s="5"/>
      <c r="H14" s="11">
        <f t="shared" ref="H14:H26" si="3">IFERROR(G14/G$13,0)</f>
        <v>0</v>
      </c>
      <c r="I14" s="11">
        <f t="shared" si="0"/>
        <v>0</v>
      </c>
      <c r="K14" s="5"/>
      <c r="L14" s="11">
        <f t="shared" ref="L14:L26" si="4">IFERROR(K14/K$13,0)</f>
        <v>0</v>
      </c>
      <c r="M14" s="11">
        <f t="shared" si="1"/>
        <v>0</v>
      </c>
      <c r="O14" s="5"/>
      <c r="P14" s="11">
        <f t="shared" ref="P14:P26" si="5">IFERROR(O14/O$13,0)</f>
        <v>0</v>
      </c>
      <c r="Q14" s="11">
        <f t="shared" si="2"/>
        <v>0</v>
      </c>
      <c r="S14" s="22" t="s">
        <v>40</v>
      </c>
    </row>
    <row r="15" spans="2:19" x14ac:dyDescent="0.2">
      <c r="B15" s="30">
        <v>3</v>
      </c>
      <c r="C15" s="6" t="s">
        <v>3</v>
      </c>
      <c r="D15" s="6"/>
      <c r="E15" s="31" t="s">
        <v>32</v>
      </c>
      <c r="G15" s="7">
        <f>+G13-G14</f>
        <v>0</v>
      </c>
      <c r="H15" s="12">
        <f t="shared" si="3"/>
        <v>0</v>
      </c>
      <c r="I15" s="12">
        <f t="shared" si="0"/>
        <v>0</v>
      </c>
      <c r="K15" s="7">
        <f>+K13-K14</f>
        <v>0</v>
      </c>
      <c r="L15" s="12">
        <f t="shared" si="4"/>
        <v>0</v>
      </c>
      <c r="M15" s="12">
        <f t="shared" si="1"/>
        <v>0</v>
      </c>
      <c r="O15" s="7">
        <f>+O13-O14</f>
        <v>0</v>
      </c>
      <c r="P15" s="12">
        <f t="shared" si="5"/>
        <v>0</v>
      </c>
      <c r="Q15" s="12">
        <f t="shared" si="2"/>
        <v>0</v>
      </c>
      <c r="S15" s="22"/>
    </row>
    <row r="16" spans="2:19" x14ac:dyDescent="0.2">
      <c r="B16" s="30">
        <v>4</v>
      </c>
      <c r="C16" s="4" t="s">
        <v>21</v>
      </c>
      <c r="D16" s="4"/>
      <c r="E16" s="25"/>
      <c r="G16" s="5"/>
      <c r="H16" s="11">
        <f t="shared" si="3"/>
        <v>0</v>
      </c>
      <c r="I16" s="11">
        <f t="shared" si="0"/>
        <v>0</v>
      </c>
      <c r="K16" s="5"/>
      <c r="L16" s="11">
        <f t="shared" si="4"/>
        <v>0</v>
      </c>
      <c r="M16" s="11">
        <f t="shared" si="1"/>
        <v>0</v>
      </c>
      <c r="O16" s="5"/>
      <c r="P16" s="11">
        <f t="shared" si="5"/>
        <v>0</v>
      </c>
      <c r="Q16" s="11">
        <f t="shared" si="2"/>
        <v>0</v>
      </c>
      <c r="S16" s="22" t="s">
        <v>41</v>
      </c>
    </row>
    <row r="17" spans="2:19" x14ac:dyDescent="0.2">
      <c r="B17" s="30">
        <v>5</v>
      </c>
      <c r="C17" s="6" t="s">
        <v>1</v>
      </c>
      <c r="D17" s="6"/>
      <c r="E17" s="31" t="s">
        <v>215</v>
      </c>
      <c r="G17" s="7">
        <f>+G15-G16</f>
        <v>0</v>
      </c>
      <c r="H17" s="12">
        <f>IFERROR(G17/G$13,0)</f>
        <v>0</v>
      </c>
      <c r="I17" s="12">
        <f t="shared" si="0"/>
        <v>0</v>
      </c>
      <c r="K17" s="7">
        <f>+K15-K16-K18</f>
        <v>0</v>
      </c>
      <c r="L17" s="12">
        <f>IFERROR(K17/K$13,0)</f>
        <v>0</v>
      </c>
      <c r="M17" s="12">
        <f t="shared" si="1"/>
        <v>0</v>
      </c>
      <c r="O17" s="7">
        <f>+O15-O16-O18</f>
        <v>0</v>
      </c>
      <c r="P17" s="12">
        <f>IFERROR(O17/O$13,0)</f>
        <v>0</v>
      </c>
      <c r="Q17" s="12">
        <f t="shared" si="2"/>
        <v>0</v>
      </c>
      <c r="S17" s="22"/>
    </row>
    <row r="18" spans="2:19" x14ac:dyDescent="0.2">
      <c r="B18" s="30">
        <v>6</v>
      </c>
      <c r="C18" s="1" t="s">
        <v>20</v>
      </c>
      <c r="E18" s="27"/>
      <c r="G18" s="18"/>
      <c r="H18" s="19">
        <f>IFERROR(G18/G$13,0)</f>
        <v>0</v>
      </c>
      <c r="I18" s="19">
        <f t="shared" si="0"/>
        <v>0</v>
      </c>
      <c r="K18" s="18"/>
      <c r="L18" s="19">
        <f>IFERROR(K18/K$13,0)</f>
        <v>0</v>
      </c>
      <c r="M18" s="19">
        <f t="shared" si="1"/>
        <v>0</v>
      </c>
      <c r="O18" s="18"/>
      <c r="P18" s="19">
        <f>IFERROR(O18/O$13,0)</f>
        <v>0</v>
      </c>
      <c r="Q18" s="19">
        <f t="shared" si="2"/>
        <v>0</v>
      </c>
      <c r="S18" s="22" t="s">
        <v>28</v>
      </c>
    </row>
    <row r="19" spans="2:19" x14ac:dyDescent="0.2">
      <c r="B19" s="30">
        <v>7</v>
      </c>
      <c r="C19" s="1" t="s">
        <v>30</v>
      </c>
      <c r="E19" s="27"/>
      <c r="G19" s="18"/>
      <c r="H19" s="19">
        <f t="shared" si="3"/>
        <v>0</v>
      </c>
      <c r="I19" s="19">
        <f t="shared" si="0"/>
        <v>0</v>
      </c>
      <c r="K19" s="18"/>
      <c r="L19" s="19">
        <f t="shared" si="4"/>
        <v>0</v>
      </c>
      <c r="M19" s="19">
        <f t="shared" si="1"/>
        <v>0</v>
      </c>
      <c r="O19" s="18"/>
      <c r="P19" s="19">
        <f t="shared" si="5"/>
        <v>0</v>
      </c>
      <c r="Q19" s="19">
        <f t="shared" si="2"/>
        <v>0</v>
      </c>
      <c r="S19" s="22" t="s">
        <v>31</v>
      </c>
    </row>
    <row r="20" spans="2:19" x14ac:dyDescent="0.2">
      <c r="B20" s="30">
        <v>8</v>
      </c>
      <c r="C20" s="4" t="s">
        <v>18</v>
      </c>
      <c r="D20" s="4"/>
      <c r="E20" s="28"/>
      <c r="G20" s="5"/>
      <c r="H20" s="11">
        <f t="shared" si="3"/>
        <v>0</v>
      </c>
      <c r="I20" s="11">
        <f t="shared" ref="I20:I26" si="6">IFERROR(G20/G$24,0%)</f>
        <v>0</v>
      </c>
      <c r="K20" s="5"/>
      <c r="L20" s="11">
        <f t="shared" si="4"/>
        <v>0</v>
      </c>
      <c r="M20" s="11">
        <f t="shared" ref="M20:M26" si="7">IFERROR(K20/K$24,0%)</f>
        <v>0</v>
      </c>
      <c r="O20" s="5"/>
      <c r="P20" s="11">
        <f t="shared" si="5"/>
        <v>0</v>
      </c>
      <c r="Q20" s="11">
        <f t="shared" ref="Q20:Q26" si="8">IFERROR(O20/O$24,0%)</f>
        <v>0</v>
      </c>
      <c r="S20" s="22" t="s">
        <v>72</v>
      </c>
    </row>
    <row r="21" spans="2:19" x14ac:dyDescent="0.2">
      <c r="B21" s="30">
        <v>9</v>
      </c>
      <c r="C21" s="6" t="s">
        <v>2</v>
      </c>
      <c r="D21" s="6"/>
      <c r="E21" s="31" t="s">
        <v>216</v>
      </c>
      <c r="G21" s="7">
        <f>+G17-G19-G18+G20</f>
        <v>0</v>
      </c>
      <c r="H21" s="12">
        <f t="shared" si="3"/>
        <v>0</v>
      </c>
      <c r="I21" s="12">
        <f t="shared" si="6"/>
        <v>0</v>
      </c>
      <c r="K21" s="7">
        <f>+K17-K19+K20</f>
        <v>0</v>
      </c>
      <c r="L21" s="12">
        <f t="shared" si="4"/>
        <v>0</v>
      </c>
      <c r="M21" s="12">
        <f t="shared" si="7"/>
        <v>0</v>
      </c>
      <c r="O21" s="7">
        <f>+O17-O19+O20</f>
        <v>0</v>
      </c>
      <c r="P21" s="12">
        <f t="shared" si="5"/>
        <v>0</v>
      </c>
      <c r="Q21" s="12">
        <f t="shared" si="8"/>
        <v>0</v>
      </c>
      <c r="S21" s="22"/>
    </row>
    <row r="22" spans="2:19" x14ac:dyDescent="0.2">
      <c r="B22" s="30">
        <v>10</v>
      </c>
      <c r="C22" s="1" t="s">
        <v>4</v>
      </c>
      <c r="E22" s="27"/>
      <c r="G22" s="3"/>
      <c r="H22" s="10">
        <f t="shared" si="3"/>
        <v>0</v>
      </c>
      <c r="I22" s="10">
        <f t="shared" si="6"/>
        <v>0</v>
      </c>
      <c r="K22" s="3"/>
      <c r="L22" s="10">
        <f t="shared" si="4"/>
        <v>0</v>
      </c>
      <c r="M22" s="10">
        <f t="shared" si="7"/>
        <v>0</v>
      </c>
      <c r="O22" s="3"/>
      <c r="P22" s="10">
        <f t="shared" si="5"/>
        <v>0</v>
      </c>
      <c r="Q22" s="10">
        <f t="shared" si="8"/>
        <v>0</v>
      </c>
      <c r="S22" s="22"/>
    </row>
    <row r="23" spans="2:19" x14ac:dyDescent="0.2">
      <c r="B23" s="30">
        <v>11</v>
      </c>
      <c r="C23" s="4" t="s">
        <v>5</v>
      </c>
      <c r="D23" s="4"/>
      <c r="E23" s="28"/>
      <c r="G23" s="5"/>
      <c r="H23" s="11">
        <f t="shared" si="3"/>
        <v>0</v>
      </c>
      <c r="I23" s="11">
        <f t="shared" si="6"/>
        <v>0</v>
      </c>
      <c r="K23" s="5"/>
      <c r="L23" s="11">
        <f t="shared" si="4"/>
        <v>0</v>
      </c>
      <c r="M23" s="11">
        <f t="shared" si="7"/>
        <v>0</v>
      </c>
      <c r="O23" s="5"/>
      <c r="P23" s="11">
        <f t="shared" si="5"/>
        <v>0</v>
      </c>
      <c r="Q23" s="11">
        <f t="shared" si="8"/>
        <v>0</v>
      </c>
      <c r="S23" s="22" t="s">
        <v>235</v>
      </c>
    </row>
    <row r="24" spans="2:19" x14ac:dyDescent="0.2">
      <c r="B24" s="30">
        <v>12</v>
      </c>
      <c r="C24" s="6" t="s">
        <v>12</v>
      </c>
      <c r="D24" s="6"/>
      <c r="E24" s="31" t="s">
        <v>217</v>
      </c>
      <c r="G24" s="7">
        <f>+G21-G22-G23+G18</f>
        <v>0</v>
      </c>
      <c r="H24" s="12">
        <f t="shared" si="3"/>
        <v>0</v>
      </c>
      <c r="I24" s="12">
        <f t="shared" si="6"/>
        <v>0</v>
      </c>
      <c r="K24" s="7">
        <f>+K21-K22-K23+K18</f>
        <v>0</v>
      </c>
      <c r="L24" s="12">
        <f t="shared" si="4"/>
        <v>0</v>
      </c>
      <c r="M24" s="12">
        <f t="shared" si="7"/>
        <v>0</v>
      </c>
      <c r="O24" s="7">
        <f>+O21-O22-O23+O18</f>
        <v>0</v>
      </c>
      <c r="P24" s="12">
        <f t="shared" si="5"/>
        <v>0</v>
      </c>
      <c r="Q24" s="12">
        <f t="shared" si="8"/>
        <v>0</v>
      </c>
      <c r="S24" s="22"/>
    </row>
    <row r="25" spans="2:19" x14ac:dyDescent="0.2">
      <c r="B25" s="30">
        <v>13</v>
      </c>
      <c r="C25" s="4" t="s">
        <v>19</v>
      </c>
      <c r="D25" s="4"/>
      <c r="E25" s="28"/>
      <c r="G25" s="5"/>
      <c r="H25" s="11">
        <f t="shared" si="3"/>
        <v>0</v>
      </c>
      <c r="I25" s="11">
        <f t="shared" si="6"/>
        <v>0</v>
      </c>
      <c r="K25" s="5"/>
      <c r="L25" s="11">
        <f t="shared" si="4"/>
        <v>0</v>
      </c>
      <c r="M25" s="11">
        <f t="shared" si="7"/>
        <v>0</v>
      </c>
      <c r="O25" s="5"/>
      <c r="P25" s="11">
        <f t="shared" si="5"/>
        <v>0</v>
      </c>
      <c r="Q25" s="11">
        <f t="shared" si="8"/>
        <v>0</v>
      </c>
      <c r="S25" s="22" t="s">
        <v>29</v>
      </c>
    </row>
    <row r="26" spans="2:19" x14ac:dyDescent="0.2">
      <c r="B26" s="30">
        <v>14</v>
      </c>
      <c r="C26" s="6" t="s">
        <v>6</v>
      </c>
      <c r="D26" s="6"/>
      <c r="E26" s="31" t="s">
        <v>271</v>
      </c>
      <c r="G26" s="7">
        <f>+G24-G25-G18</f>
        <v>0</v>
      </c>
      <c r="H26" s="12">
        <f t="shared" si="3"/>
        <v>0</v>
      </c>
      <c r="I26" s="12">
        <f t="shared" si="6"/>
        <v>0</v>
      </c>
      <c r="K26" s="7">
        <f>+K24-K25-K18</f>
        <v>0</v>
      </c>
      <c r="L26" s="12">
        <f t="shared" si="4"/>
        <v>0</v>
      </c>
      <c r="M26" s="12">
        <f t="shared" si="7"/>
        <v>0</v>
      </c>
      <c r="O26" s="7">
        <f>+O24-O25-O18</f>
        <v>0</v>
      </c>
      <c r="P26" s="12">
        <f t="shared" si="5"/>
        <v>0</v>
      </c>
      <c r="Q26" s="12">
        <f t="shared" si="8"/>
        <v>0</v>
      </c>
    </row>
    <row r="27" spans="2:19" x14ac:dyDescent="0.2">
      <c r="E27" s="27"/>
      <c r="G27" s="3"/>
      <c r="H27" s="13"/>
      <c r="I27" s="13"/>
      <c r="L27" s="13"/>
      <c r="M27" s="13"/>
      <c r="P27" s="13"/>
      <c r="Q27" s="13"/>
    </row>
    <row r="28" spans="2:19" x14ac:dyDescent="0.2">
      <c r="E28" s="27"/>
      <c r="G28" s="1"/>
      <c r="K28" s="1"/>
      <c r="O28" s="1"/>
    </row>
    <row r="29" spans="2:19" x14ac:dyDescent="0.2">
      <c r="B29" s="30">
        <v>15</v>
      </c>
      <c r="C29" s="4" t="s">
        <v>9</v>
      </c>
      <c r="D29" s="4"/>
      <c r="E29" s="29"/>
      <c r="G29" s="5"/>
      <c r="K29" s="5"/>
      <c r="O29" s="5"/>
    </row>
    <row r="30" spans="2:19" x14ac:dyDescent="0.2">
      <c r="B30" s="30">
        <v>16</v>
      </c>
      <c r="C30" s="6" t="s">
        <v>10</v>
      </c>
      <c r="D30" s="6"/>
      <c r="E30" s="31" t="s">
        <v>33</v>
      </c>
      <c r="G30" s="8">
        <f>IFERROR(G24/G29,0)</f>
        <v>0</v>
      </c>
      <c r="K30" s="8">
        <f>IFERROR(K24/K29,0)</f>
        <v>0</v>
      </c>
      <c r="O30" s="8">
        <f>IFERROR(O24/O29,0)</f>
        <v>0</v>
      </c>
    </row>
    <row r="31" spans="2:19" x14ac:dyDescent="0.2">
      <c r="B31" s="30">
        <v>17</v>
      </c>
      <c r="C31" s="6" t="s">
        <v>11</v>
      </c>
      <c r="D31" s="6"/>
      <c r="E31" s="31" t="s">
        <v>35</v>
      </c>
      <c r="G31" s="8">
        <f>IFERROR(G26/G29,0)</f>
        <v>0</v>
      </c>
      <c r="K31" s="8">
        <f>IFERROR(K26/K29,0)</f>
        <v>0</v>
      </c>
      <c r="O31" s="8">
        <f>IFERROR(O26/O29,0)</f>
        <v>0</v>
      </c>
    </row>
    <row r="32" spans="2:19" x14ac:dyDescent="0.2"/>
    <row r="33" spans="1:20" x14ac:dyDescent="0.2"/>
    <row r="34" spans="1:20" x14ac:dyDescent="0.2">
      <c r="A34" s="20"/>
      <c r="B34" s="20"/>
      <c r="C34" s="20"/>
      <c r="D34" s="20"/>
      <c r="E34" s="26"/>
      <c r="F34" s="20"/>
      <c r="G34" s="20"/>
      <c r="H34" s="20"/>
      <c r="I34" s="20"/>
      <c r="J34" s="20"/>
      <c r="K34" s="20"/>
      <c r="L34" s="20"/>
      <c r="M34" s="20"/>
      <c r="N34" s="20"/>
      <c r="O34" s="20"/>
      <c r="P34" s="20"/>
      <c r="Q34" s="20"/>
      <c r="R34" s="20"/>
      <c r="S34" s="20"/>
      <c r="T34" s="20"/>
    </row>
    <row r="35" spans="1:20" x14ac:dyDescent="0.2">
      <c r="A35" s="20"/>
      <c r="B35" s="20"/>
      <c r="C35" s="20"/>
      <c r="D35" s="20"/>
      <c r="E35" s="26"/>
      <c r="F35" s="20"/>
      <c r="G35" s="20"/>
      <c r="H35" s="20"/>
      <c r="I35" s="20"/>
      <c r="J35" s="20"/>
      <c r="K35" s="20"/>
      <c r="L35" s="20"/>
      <c r="M35" s="20"/>
      <c r="N35" s="20"/>
      <c r="O35" s="20"/>
      <c r="P35" s="20"/>
      <c r="Q35" s="20"/>
      <c r="R35" s="20"/>
      <c r="S35" s="20"/>
      <c r="T35" s="20"/>
    </row>
    <row r="36" spans="1:20" hidden="1" x14ac:dyDescent="0.2">
      <c r="A36" s="20"/>
      <c r="B36" s="20"/>
      <c r="C36" s="20"/>
      <c r="D36" s="20"/>
      <c r="E36" s="26"/>
      <c r="F36" s="20"/>
      <c r="G36" s="20"/>
      <c r="H36" s="20"/>
      <c r="I36" s="20"/>
      <c r="J36" s="20"/>
      <c r="K36" s="20"/>
      <c r="L36" s="20"/>
      <c r="M36" s="20"/>
      <c r="N36" s="20"/>
      <c r="O36" s="20"/>
      <c r="P36" s="20"/>
      <c r="Q36" s="20"/>
      <c r="R36" s="20"/>
      <c r="S36" s="20"/>
      <c r="T36" s="20"/>
    </row>
    <row r="37" spans="1:20" hidden="1" x14ac:dyDescent="0.2">
      <c r="A37" s="20"/>
      <c r="B37" s="20"/>
      <c r="C37" s="20"/>
      <c r="D37" s="20"/>
      <c r="E37" s="26"/>
      <c r="F37" s="20"/>
      <c r="G37" s="20"/>
      <c r="H37" s="20"/>
      <c r="I37" s="20"/>
      <c r="J37" s="20"/>
      <c r="K37" s="20"/>
      <c r="L37" s="20"/>
      <c r="M37" s="20"/>
      <c r="N37" s="20"/>
      <c r="O37" s="20"/>
      <c r="P37" s="20"/>
      <c r="Q37" s="20"/>
      <c r="R37" s="20"/>
      <c r="S37" s="20"/>
      <c r="T37" s="20"/>
    </row>
    <row r="58" x14ac:dyDescent="0.2"/>
    <row r="59" x14ac:dyDescent="0.2"/>
    <row r="60" x14ac:dyDescent="0.2"/>
  </sheetData>
  <mergeCells count="8">
    <mergeCell ref="G11:I11"/>
    <mergeCell ref="K11:M11"/>
    <mergeCell ref="O11:Q11"/>
    <mergeCell ref="D5:E5"/>
    <mergeCell ref="D7:E7"/>
    <mergeCell ref="D8:E8"/>
    <mergeCell ref="D9:E9"/>
    <mergeCell ref="D6:E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5"/>
  <sheetViews>
    <sheetView showGridLines="0" topLeftCell="A21" zoomScale="90" zoomScaleNormal="90" workbookViewId="0">
      <selection activeCell="H22" sqref="H22"/>
    </sheetView>
  </sheetViews>
  <sheetFormatPr baseColWidth="10" defaultColWidth="0" defaultRowHeight="12.75" customHeight="1" outlineLevelCol="1" x14ac:dyDescent="0.2"/>
  <cols>
    <col min="1" max="1" width="2.42578125" style="1" customWidth="1"/>
    <col min="2" max="2" width="3" style="1" bestFit="1" customWidth="1"/>
    <col min="3" max="4" width="12.7109375" style="1" customWidth="1"/>
    <col min="5" max="5" width="12.7109375" style="9" customWidth="1"/>
    <col min="6" max="6" width="2.140625" style="1" customWidth="1"/>
    <col min="7" max="13" width="12.85546875" style="2" customWidth="1"/>
    <col min="14" max="14" width="4.5703125" style="1" customWidth="1"/>
    <col min="15" max="15" width="80.42578125" style="1" customWidth="1" outlineLevel="1"/>
    <col min="16" max="16" width="2.42578125" style="1" customWidth="1"/>
    <col min="17" max="26" width="0" style="1" hidden="1" customWidth="1"/>
    <col min="27" max="16384" width="11.42578125" style="1" hidden="1"/>
  </cols>
  <sheetData>
    <row r="1" spans="2:15" ht="6.75" customHeight="1" x14ac:dyDescent="0.2"/>
    <row r="2" spans="2:15" s="14" customFormat="1" ht="17.25" customHeight="1" x14ac:dyDescent="0.2">
      <c r="D2" s="17" t="s">
        <v>16</v>
      </c>
      <c r="E2" s="23"/>
      <c r="H2" s="17" t="s">
        <v>101</v>
      </c>
      <c r="I2" s="17"/>
      <c r="J2" s="17"/>
      <c r="K2" s="17"/>
      <c r="L2" s="17"/>
      <c r="M2" s="17"/>
    </row>
    <row r="3" spans="2:15" ht="17.25" customHeight="1" x14ac:dyDescent="0.2">
      <c r="D3" s="21" t="s">
        <v>17</v>
      </c>
      <c r="E3" s="24"/>
    </row>
    <row r="5" spans="2:15" x14ac:dyDescent="0.2">
      <c r="B5" s="1" t="s">
        <v>7</v>
      </c>
      <c r="D5" s="116" t="str">
        <f>+EMPRESA</f>
        <v>Modelo Prueba</v>
      </c>
      <c r="E5" s="116"/>
    </row>
    <row r="6" spans="2:15" x14ac:dyDescent="0.2">
      <c r="B6" s="1" t="s">
        <v>34</v>
      </c>
      <c r="D6" s="117" t="str">
        <f>+CUIC</f>
        <v>111-000-111</v>
      </c>
      <c r="E6" s="117"/>
    </row>
    <row r="7" spans="2:15" x14ac:dyDescent="0.2">
      <c r="B7" s="1" t="s">
        <v>23</v>
      </c>
      <c r="D7" s="117" t="str">
        <f>+GRUPO</f>
        <v>Prueba</v>
      </c>
      <c r="E7" s="117"/>
    </row>
    <row r="8" spans="2:15" x14ac:dyDescent="0.2">
      <c r="B8" s="1" t="s">
        <v>24</v>
      </c>
      <c r="D8" s="117" t="str">
        <f>+REGION</f>
        <v>Prueba</v>
      </c>
      <c r="E8" s="117"/>
    </row>
    <row r="9" spans="2:15" x14ac:dyDescent="0.2">
      <c r="B9" s="1" t="s">
        <v>8</v>
      </c>
      <c r="D9" s="118" t="str">
        <f>+CAMPAÑA</f>
        <v>2020-2021</v>
      </c>
      <c r="E9" s="118"/>
    </row>
    <row r="11" spans="2:15" ht="15" customHeight="1" x14ac:dyDescent="0.2">
      <c r="C11" s="115" t="s">
        <v>25</v>
      </c>
      <c r="D11" s="115"/>
      <c r="E11" s="115"/>
    </row>
    <row r="12" spans="2:15" x14ac:dyDescent="0.2">
      <c r="C12" s="115"/>
      <c r="D12" s="115"/>
      <c r="E12" s="115"/>
      <c r="G12" s="93" t="s">
        <v>175</v>
      </c>
      <c r="H12" s="93" t="s">
        <v>183</v>
      </c>
      <c r="I12" s="93" t="s">
        <v>184</v>
      </c>
      <c r="J12" s="93" t="s">
        <v>176</v>
      </c>
      <c r="K12" s="93" t="s">
        <v>177</v>
      </c>
      <c r="L12" s="93" t="s">
        <v>178</v>
      </c>
      <c r="M12" s="93" t="s">
        <v>179</v>
      </c>
    </row>
    <row r="13" spans="2:15" x14ac:dyDescent="0.2">
      <c r="B13" s="30">
        <v>1</v>
      </c>
      <c r="C13" s="1" t="s">
        <v>0</v>
      </c>
      <c r="G13" s="88">
        <f>+Agricultura!G14</f>
        <v>0</v>
      </c>
      <c r="H13" s="88">
        <f>+Ganaderia!G14</f>
        <v>0</v>
      </c>
      <c r="I13" s="88"/>
      <c r="J13" s="88"/>
      <c r="K13" s="88"/>
      <c r="L13" s="88"/>
      <c r="M13" s="3">
        <f>+SUM(G13:L13)</f>
        <v>0</v>
      </c>
      <c r="O13" s="22" t="s">
        <v>39</v>
      </c>
    </row>
    <row r="14" spans="2:15" x14ac:dyDescent="0.2">
      <c r="B14" s="30">
        <v>2</v>
      </c>
      <c r="C14" s="4" t="s">
        <v>22</v>
      </c>
      <c r="D14" s="4"/>
      <c r="E14" s="25"/>
      <c r="G14" s="89">
        <f>+Agricultura!G15</f>
        <v>0</v>
      </c>
      <c r="H14" s="89">
        <f>+Ganaderia!G15</f>
        <v>0</v>
      </c>
      <c r="I14" s="89"/>
      <c r="J14" s="89"/>
      <c r="K14" s="89"/>
      <c r="L14" s="89"/>
      <c r="M14" s="5">
        <f t="shared" ref="M14:M20" si="0">+SUM(G14:L14)</f>
        <v>0</v>
      </c>
      <c r="O14" s="22" t="s">
        <v>40</v>
      </c>
    </row>
    <row r="15" spans="2:15" x14ac:dyDescent="0.2">
      <c r="B15" s="30">
        <v>3</v>
      </c>
      <c r="C15" s="6" t="s">
        <v>3</v>
      </c>
      <c r="D15" s="6"/>
      <c r="E15" s="31" t="s">
        <v>32</v>
      </c>
      <c r="G15" s="90">
        <f>+G13-G14</f>
        <v>0</v>
      </c>
      <c r="H15" s="90">
        <f t="shared" ref="H15:M15" si="1">+H13-H14</f>
        <v>0</v>
      </c>
      <c r="I15" s="90">
        <f t="shared" si="1"/>
        <v>0</v>
      </c>
      <c r="J15" s="90">
        <f t="shared" si="1"/>
        <v>0</v>
      </c>
      <c r="K15" s="90">
        <f t="shared" si="1"/>
        <v>0</v>
      </c>
      <c r="L15" s="90">
        <f t="shared" si="1"/>
        <v>0</v>
      </c>
      <c r="M15" s="7">
        <f t="shared" si="1"/>
        <v>0</v>
      </c>
      <c r="O15" s="22"/>
    </row>
    <row r="16" spans="2:15" x14ac:dyDescent="0.2">
      <c r="B16" s="30">
        <v>4</v>
      </c>
      <c r="C16" s="4" t="s">
        <v>21</v>
      </c>
      <c r="D16" s="4"/>
      <c r="E16" s="25"/>
      <c r="G16" s="89">
        <f>+Agricultura!G17</f>
        <v>0</v>
      </c>
      <c r="H16" s="89">
        <f>+Ganaderia!G17</f>
        <v>0</v>
      </c>
      <c r="I16" s="89"/>
      <c r="J16" s="89"/>
      <c r="K16" s="89"/>
      <c r="L16" s="89"/>
      <c r="M16" s="5">
        <f t="shared" si="0"/>
        <v>0</v>
      </c>
      <c r="O16" s="22" t="s">
        <v>41</v>
      </c>
    </row>
    <row r="17" spans="1:16" x14ac:dyDescent="0.2">
      <c r="B17" s="30">
        <v>5</v>
      </c>
      <c r="C17" s="6" t="s">
        <v>1</v>
      </c>
      <c r="D17" s="6"/>
      <c r="E17" s="31" t="s">
        <v>215</v>
      </c>
      <c r="G17" s="90">
        <f>+G15-G16</f>
        <v>0</v>
      </c>
      <c r="H17" s="90">
        <f t="shared" ref="H17:M17" si="2">+H15-H16</f>
        <v>0</v>
      </c>
      <c r="I17" s="90">
        <f t="shared" si="2"/>
        <v>0</v>
      </c>
      <c r="J17" s="90">
        <f t="shared" si="2"/>
        <v>0</v>
      </c>
      <c r="K17" s="90">
        <f t="shared" si="2"/>
        <v>0</v>
      </c>
      <c r="L17" s="90">
        <f t="shared" si="2"/>
        <v>0</v>
      </c>
      <c r="M17" s="7">
        <f t="shared" si="2"/>
        <v>0</v>
      </c>
      <c r="O17" s="22"/>
    </row>
    <row r="18" spans="1:16" x14ac:dyDescent="0.2">
      <c r="B18" s="30">
        <v>6</v>
      </c>
      <c r="C18" s="1" t="s">
        <v>20</v>
      </c>
      <c r="E18" s="27"/>
      <c r="G18" s="88">
        <f>+Agricultura!G19</f>
        <v>0</v>
      </c>
      <c r="H18" s="88">
        <f>+Ganaderia!G19</f>
        <v>0</v>
      </c>
      <c r="I18" s="88"/>
      <c r="J18" s="88"/>
      <c r="K18" s="88"/>
      <c r="L18" s="88"/>
      <c r="M18" s="18">
        <f>+SUM(G18:L18)</f>
        <v>0</v>
      </c>
      <c r="O18" s="22" t="s">
        <v>28</v>
      </c>
    </row>
    <row r="19" spans="1:16" x14ac:dyDescent="0.2">
      <c r="B19" s="30">
        <v>7</v>
      </c>
      <c r="C19" s="1" t="s">
        <v>30</v>
      </c>
      <c r="E19" s="27"/>
      <c r="G19" s="88">
        <f>+Agricultura!G20</f>
        <v>0</v>
      </c>
      <c r="H19" s="88">
        <f>+Ganaderia!G20</f>
        <v>0</v>
      </c>
      <c r="I19" s="88"/>
      <c r="J19" s="88"/>
      <c r="K19" s="88"/>
      <c r="L19" s="88"/>
      <c r="M19" s="18">
        <f t="shared" si="0"/>
        <v>0</v>
      </c>
      <c r="O19" s="22" t="s">
        <v>31</v>
      </c>
    </row>
    <row r="20" spans="1:16" x14ac:dyDescent="0.2">
      <c r="B20" s="30">
        <v>8</v>
      </c>
      <c r="C20" s="4" t="s">
        <v>18</v>
      </c>
      <c r="D20" s="4"/>
      <c r="E20" s="28"/>
      <c r="G20" s="89">
        <f>+Agricultura!G21+Agricultura!G22</f>
        <v>0</v>
      </c>
      <c r="H20" s="89">
        <f>+Ganaderia!G21</f>
        <v>0</v>
      </c>
      <c r="I20" s="89"/>
      <c r="J20" s="89"/>
      <c r="K20" s="89"/>
      <c r="L20" s="89"/>
      <c r="M20" s="5">
        <f t="shared" si="0"/>
        <v>0</v>
      </c>
      <c r="O20" s="22" t="s">
        <v>72</v>
      </c>
    </row>
    <row r="21" spans="1:16" x14ac:dyDescent="0.2">
      <c r="B21" s="30">
        <v>9</v>
      </c>
      <c r="C21" s="6" t="s">
        <v>2</v>
      </c>
      <c r="D21" s="6"/>
      <c r="E21" s="31" t="s">
        <v>216</v>
      </c>
      <c r="G21" s="90">
        <f>+G17-G18-G19+G20</f>
        <v>0</v>
      </c>
      <c r="H21" s="90">
        <f t="shared" ref="H21:M21" si="3">+H17-H18-H19+H20</f>
        <v>0</v>
      </c>
      <c r="I21" s="90">
        <f t="shared" si="3"/>
        <v>0</v>
      </c>
      <c r="J21" s="90">
        <f t="shared" si="3"/>
        <v>0</v>
      </c>
      <c r="K21" s="90">
        <f t="shared" si="3"/>
        <v>0</v>
      </c>
      <c r="L21" s="90">
        <f t="shared" si="3"/>
        <v>0</v>
      </c>
      <c r="M21" s="7">
        <f t="shared" si="3"/>
        <v>0</v>
      </c>
      <c r="O21" s="22"/>
    </row>
    <row r="22" spans="1:16" x14ac:dyDescent="0.2">
      <c r="E22" s="27"/>
      <c r="G22" s="88"/>
      <c r="H22" s="88"/>
      <c r="I22" s="88"/>
      <c r="J22" s="88"/>
      <c r="K22" s="88"/>
      <c r="L22" s="88"/>
      <c r="M22" s="3"/>
    </row>
    <row r="23" spans="1:16" ht="12.75" customHeight="1" x14ac:dyDescent="0.2">
      <c r="C23" s="86" t="s">
        <v>180</v>
      </c>
      <c r="D23" s="86"/>
      <c r="E23" s="87"/>
      <c r="G23" s="91">
        <f t="shared" ref="G23:L23" si="4">IFERROR(G13/$M$13,0)</f>
        <v>0</v>
      </c>
      <c r="H23" s="91">
        <f t="shared" si="4"/>
        <v>0</v>
      </c>
      <c r="I23" s="91">
        <f t="shared" si="4"/>
        <v>0</v>
      </c>
      <c r="J23" s="91">
        <f t="shared" si="4"/>
        <v>0</v>
      </c>
      <c r="K23" s="91">
        <f t="shared" si="4"/>
        <v>0</v>
      </c>
      <c r="L23" s="91">
        <f t="shared" si="4"/>
        <v>0</v>
      </c>
    </row>
    <row r="24" spans="1:16" ht="12.75" customHeight="1" x14ac:dyDescent="0.2">
      <c r="C24" s="86" t="s">
        <v>181</v>
      </c>
      <c r="D24" s="86"/>
      <c r="E24" s="87"/>
      <c r="G24" s="91">
        <f t="shared" ref="G24:L24" si="5">IFERROR(G17/$M$17,0)</f>
        <v>0</v>
      </c>
      <c r="H24" s="91">
        <f t="shared" si="5"/>
        <v>0</v>
      </c>
      <c r="I24" s="91">
        <f t="shared" si="5"/>
        <v>0</v>
      </c>
      <c r="J24" s="91">
        <f t="shared" si="5"/>
        <v>0</v>
      </c>
      <c r="K24" s="91">
        <f t="shared" si="5"/>
        <v>0</v>
      </c>
      <c r="L24" s="91">
        <f t="shared" si="5"/>
        <v>0</v>
      </c>
    </row>
    <row r="25" spans="1:16" ht="12.75" customHeight="1" x14ac:dyDescent="0.2">
      <c r="C25" s="86" t="s">
        <v>182</v>
      </c>
      <c r="D25" s="86"/>
      <c r="E25" s="87"/>
      <c r="G25" s="91">
        <f t="shared" ref="G25:L25" si="6">IFERROR(G21/$M$21,0)</f>
        <v>0</v>
      </c>
      <c r="H25" s="91">
        <f t="shared" si="6"/>
        <v>0</v>
      </c>
      <c r="I25" s="91">
        <f t="shared" si="6"/>
        <v>0</v>
      </c>
      <c r="J25" s="91">
        <f t="shared" si="6"/>
        <v>0</v>
      </c>
      <c r="K25" s="91">
        <f t="shared" si="6"/>
        <v>0</v>
      </c>
      <c r="L25" s="91">
        <f t="shared" si="6"/>
        <v>0</v>
      </c>
    </row>
    <row r="27" spans="1:16" ht="6" customHeight="1" x14ac:dyDescent="0.2">
      <c r="A27" s="20"/>
      <c r="B27" s="20"/>
      <c r="C27" s="20"/>
      <c r="D27" s="20"/>
      <c r="E27" s="26"/>
      <c r="F27" s="20"/>
      <c r="G27" s="20"/>
      <c r="H27" s="20"/>
      <c r="I27" s="20"/>
      <c r="J27" s="20"/>
      <c r="K27" s="20"/>
      <c r="L27" s="20"/>
      <c r="M27" s="20"/>
      <c r="N27" s="20"/>
      <c r="O27" s="20"/>
      <c r="P27" s="20"/>
    </row>
    <row r="29" spans="1:16" ht="12.75" customHeight="1" x14ac:dyDescent="0.2">
      <c r="C29" s="115" t="s">
        <v>26</v>
      </c>
      <c r="D29" s="115"/>
      <c r="E29" s="115"/>
    </row>
    <row r="30" spans="1:16" ht="12.75" customHeight="1" x14ac:dyDescent="0.2">
      <c r="C30" s="115"/>
      <c r="D30" s="115"/>
      <c r="E30" s="115"/>
      <c r="G30" s="93" t="s">
        <v>175</v>
      </c>
      <c r="H30" s="93" t="s">
        <v>183</v>
      </c>
      <c r="I30" s="93" t="s">
        <v>184</v>
      </c>
      <c r="J30" s="93" t="s">
        <v>176</v>
      </c>
      <c r="K30" s="93" t="s">
        <v>177</v>
      </c>
      <c r="L30" s="93" t="s">
        <v>178</v>
      </c>
      <c r="M30" s="93" t="s">
        <v>179</v>
      </c>
    </row>
    <row r="31" spans="1:16" ht="12.75" customHeight="1" x14ac:dyDescent="0.2">
      <c r="B31" s="30">
        <v>1</v>
      </c>
      <c r="C31" s="1" t="s">
        <v>0</v>
      </c>
      <c r="G31" s="88">
        <f>+Agricultura!K14</f>
        <v>0</v>
      </c>
      <c r="H31" s="88">
        <f>+Ganaderia!K14</f>
        <v>0</v>
      </c>
      <c r="I31" s="88"/>
      <c r="J31" s="88"/>
      <c r="K31" s="88"/>
      <c r="L31" s="88"/>
      <c r="M31" s="3">
        <f>+SUM(G31:L31)</f>
        <v>0</v>
      </c>
      <c r="O31" s="22" t="s">
        <v>39</v>
      </c>
    </row>
    <row r="32" spans="1:16" ht="12.75" customHeight="1" x14ac:dyDescent="0.2">
      <c r="B32" s="30">
        <v>2</v>
      </c>
      <c r="C32" s="4" t="s">
        <v>22</v>
      </c>
      <c r="D32" s="4"/>
      <c r="E32" s="25"/>
      <c r="G32" s="89">
        <f>+Agricultura!K15</f>
        <v>0</v>
      </c>
      <c r="H32" s="89">
        <f>+Ganaderia!K15</f>
        <v>0</v>
      </c>
      <c r="I32" s="89"/>
      <c r="J32" s="89"/>
      <c r="K32" s="89"/>
      <c r="L32" s="89"/>
      <c r="M32" s="5">
        <f t="shared" ref="M32:M38" si="7">+SUM(G32:L32)</f>
        <v>0</v>
      </c>
      <c r="O32" s="22" t="s">
        <v>40</v>
      </c>
    </row>
    <row r="33" spans="2:15" ht="12.75" customHeight="1" x14ac:dyDescent="0.2">
      <c r="B33" s="30">
        <v>3</v>
      </c>
      <c r="C33" s="6" t="s">
        <v>3</v>
      </c>
      <c r="D33" s="6"/>
      <c r="E33" s="31" t="s">
        <v>32</v>
      </c>
      <c r="G33" s="90">
        <f>+G31-G32</f>
        <v>0</v>
      </c>
      <c r="H33" s="90">
        <f t="shared" ref="H33" si="8">+H31-H32</f>
        <v>0</v>
      </c>
      <c r="I33" s="90">
        <f t="shared" ref="I33" si="9">+I31-I32</f>
        <v>0</v>
      </c>
      <c r="J33" s="90">
        <f t="shared" ref="J33" si="10">+J31-J32</f>
        <v>0</v>
      </c>
      <c r="K33" s="90">
        <f t="shared" ref="K33" si="11">+K31-K32</f>
        <v>0</v>
      </c>
      <c r="L33" s="90">
        <f t="shared" ref="L33" si="12">+L31-L32</f>
        <v>0</v>
      </c>
      <c r="M33" s="7">
        <f t="shared" ref="M33" si="13">+M31-M32</f>
        <v>0</v>
      </c>
      <c r="O33" s="22"/>
    </row>
    <row r="34" spans="2:15" ht="12.75" customHeight="1" x14ac:dyDescent="0.2">
      <c r="B34" s="30">
        <v>4</v>
      </c>
      <c r="C34" s="4" t="s">
        <v>21</v>
      </c>
      <c r="D34" s="4"/>
      <c r="E34" s="25"/>
      <c r="G34" s="89">
        <f>+Agricultura!K17</f>
        <v>0</v>
      </c>
      <c r="H34" s="89">
        <f>+Ganaderia!K17</f>
        <v>0</v>
      </c>
      <c r="I34" s="89"/>
      <c r="J34" s="89"/>
      <c r="K34" s="89"/>
      <c r="L34" s="89"/>
      <c r="M34" s="5">
        <f t="shared" si="7"/>
        <v>0</v>
      </c>
      <c r="O34" s="22" t="s">
        <v>41</v>
      </c>
    </row>
    <row r="35" spans="2:15" ht="12.75" customHeight="1" x14ac:dyDescent="0.2">
      <c r="B35" s="30">
        <v>6</v>
      </c>
      <c r="C35" s="6" t="s">
        <v>1</v>
      </c>
      <c r="D35" s="6"/>
      <c r="E35" s="31" t="s">
        <v>36</v>
      </c>
      <c r="G35" s="90">
        <f>+G33-G34</f>
        <v>0</v>
      </c>
      <c r="H35" s="90">
        <f t="shared" ref="H35" si="14">+H33-H34</f>
        <v>0</v>
      </c>
      <c r="I35" s="90">
        <f t="shared" ref="I35" si="15">+I33-I34</f>
        <v>0</v>
      </c>
      <c r="J35" s="90">
        <f t="shared" ref="J35" si="16">+J33-J34</f>
        <v>0</v>
      </c>
      <c r="K35" s="90">
        <f t="shared" ref="K35" si="17">+K33-K34</f>
        <v>0</v>
      </c>
      <c r="L35" s="90">
        <f t="shared" ref="L35" si="18">+L33-L34</f>
        <v>0</v>
      </c>
      <c r="M35" s="7">
        <f t="shared" ref="M35" si="19">+M33-M34</f>
        <v>0</v>
      </c>
      <c r="O35" s="22"/>
    </row>
    <row r="36" spans="2:15" ht="12.75" customHeight="1" x14ac:dyDescent="0.2">
      <c r="B36" s="30">
        <v>5</v>
      </c>
      <c r="C36" s="1" t="s">
        <v>20</v>
      </c>
      <c r="E36" s="27"/>
      <c r="G36" s="88">
        <f>+Agricultura!K19</f>
        <v>0</v>
      </c>
      <c r="H36" s="88">
        <f>+Ganaderia!K19</f>
        <v>0</v>
      </c>
      <c r="I36" s="88"/>
      <c r="J36" s="88"/>
      <c r="K36" s="88"/>
      <c r="L36" s="88"/>
      <c r="M36" s="18">
        <f>+SUM(G36:L36)</f>
        <v>0</v>
      </c>
      <c r="O36" s="22" t="s">
        <v>28</v>
      </c>
    </row>
    <row r="37" spans="2:15" ht="12.75" customHeight="1" x14ac:dyDescent="0.2">
      <c r="B37" s="30">
        <v>7</v>
      </c>
      <c r="C37" s="1" t="s">
        <v>30</v>
      </c>
      <c r="E37" s="27"/>
      <c r="G37" s="88">
        <f>+Agricultura!K20</f>
        <v>0</v>
      </c>
      <c r="H37" s="88">
        <f>+Ganaderia!K20</f>
        <v>0</v>
      </c>
      <c r="I37" s="88"/>
      <c r="J37" s="88"/>
      <c r="K37" s="88"/>
      <c r="L37" s="88"/>
      <c r="M37" s="18">
        <f t="shared" si="7"/>
        <v>0</v>
      </c>
      <c r="O37" s="22" t="s">
        <v>31</v>
      </c>
    </row>
    <row r="38" spans="2:15" ht="12.75" customHeight="1" x14ac:dyDescent="0.2">
      <c r="B38" s="30">
        <v>8</v>
      </c>
      <c r="C38" s="4" t="s">
        <v>18</v>
      </c>
      <c r="D38" s="4"/>
      <c r="E38" s="28"/>
      <c r="G38" s="89">
        <f>+Agricultura!K21+Agricultura!K22</f>
        <v>0</v>
      </c>
      <c r="H38" s="89">
        <f>+Ganaderia!K21</f>
        <v>0</v>
      </c>
      <c r="I38" s="89"/>
      <c r="J38" s="89"/>
      <c r="K38" s="89"/>
      <c r="L38" s="89"/>
      <c r="M38" s="5">
        <f t="shared" si="7"/>
        <v>0</v>
      </c>
      <c r="O38" s="22" t="s">
        <v>72</v>
      </c>
    </row>
    <row r="39" spans="2:15" ht="12.75" customHeight="1" x14ac:dyDescent="0.2">
      <c r="B39" s="30">
        <v>9</v>
      </c>
      <c r="C39" s="6" t="s">
        <v>2</v>
      </c>
      <c r="D39" s="6"/>
      <c r="E39" s="31" t="s">
        <v>37</v>
      </c>
      <c r="G39" s="90">
        <f>+G35-G36-G37+G38</f>
        <v>0</v>
      </c>
      <c r="H39" s="90">
        <f t="shared" ref="H39" si="20">+H35-H36-H37+H38</f>
        <v>0</v>
      </c>
      <c r="I39" s="90">
        <f t="shared" ref="I39" si="21">+I35-I36-I37+I38</f>
        <v>0</v>
      </c>
      <c r="J39" s="90">
        <f t="shared" ref="J39" si="22">+J35-J36-J37+J38</f>
        <v>0</v>
      </c>
      <c r="K39" s="90">
        <f t="shared" ref="K39" si="23">+K35-K36-K37+K38</f>
        <v>0</v>
      </c>
      <c r="L39" s="90">
        <f t="shared" ref="L39" si="24">+L35-L36-L37+L38</f>
        <v>0</v>
      </c>
      <c r="M39" s="7">
        <f t="shared" ref="M39" si="25">+M35-M36-M37+M38</f>
        <v>0</v>
      </c>
      <c r="O39" s="22"/>
    </row>
    <row r="40" spans="2:15" ht="12.75" customHeight="1" x14ac:dyDescent="0.2">
      <c r="E40" s="27"/>
      <c r="G40" s="88"/>
      <c r="H40" s="88"/>
      <c r="I40" s="88"/>
      <c r="J40" s="88"/>
      <c r="K40" s="88"/>
      <c r="L40" s="88"/>
      <c r="M40" s="3"/>
    </row>
    <row r="41" spans="2:15" ht="12.75" customHeight="1" x14ac:dyDescent="0.2">
      <c r="C41" s="86" t="s">
        <v>180</v>
      </c>
      <c r="D41" s="86"/>
      <c r="E41" s="87"/>
      <c r="G41" s="91">
        <f t="shared" ref="G41:L41" si="26">IFERROR(G31/$M$31,0)</f>
        <v>0</v>
      </c>
      <c r="H41" s="91">
        <f t="shared" si="26"/>
        <v>0</v>
      </c>
      <c r="I41" s="91">
        <f t="shared" si="26"/>
        <v>0</v>
      </c>
      <c r="J41" s="91">
        <f t="shared" si="26"/>
        <v>0</v>
      </c>
      <c r="K41" s="91">
        <f t="shared" si="26"/>
        <v>0</v>
      </c>
      <c r="L41" s="91">
        <f t="shared" si="26"/>
        <v>0</v>
      </c>
    </row>
    <row r="42" spans="2:15" ht="12.75" customHeight="1" x14ac:dyDescent="0.2">
      <c r="C42" s="86" t="s">
        <v>181</v>
      </c>
      <c r="D42" s="86"/>
      <c r="E42" s="87"/>
      <c r="G42" s="91">
        <f t="shared" ref="G42:L42" si="27">IFERROR(G35/$M$35,0)</f>
        <v>0</v>
      </c>
      <c r="H42" s="91">
        <f t="shared" si="27"/>
        <v>0</v>
      </c>
      <c r="I42" s="91">
        <f t="shared" si="27"/>
        <v>0</v>
      </c>
      <c r="J42" s="91">
        <f t="shared" si="27"/>
        <v>0</v>
      </c>
      <c r="K42" s="91">
        <f t="shared" si="27"/>
        <v>0</v>
      </c>
      <c r="L42" s="91">
        <f t="shared" si="27"/>
        <v>0</v>
      </c>
    </row>
    <row r="43" spans="2:15" ht="12.75" customHeight="1" x14ac:dyDescent="0.2">
      <c r="C43" s="86" t="s">
        <v>182</v>
      </c>
      <c r="D43" s="86"/>
      <c r="E43" s="87"/>
      <c r="G43" s="91">
        <f t="shared" ref="G43:L43" si="28">IFERROR(G39/$M$39,0)</f>
        <v>0</v>
      </c>
      <c r="H43" s="91">
        <f t="shared" si="28"/>
        <v>0</v>
      </c>
      <c r="I43" s="91">
        <f t="shared" si="28"/>
        <v>0</v>
      </c>
      <c r="J43" s="91">
        <f t="shared" si="28"/>
        <v>0</v>
      </c>
      <c r="K43" s="91">
        <f t="shared" si="28"/>
        <v>0</v>
      </c>
      <c r="L43" s="91">
        <f t="shared" si="28"/>
        <v>0</v>
      </c>
    </row>
    <row r="45" spans="2:15" s="20" customFormat="1" ht="6" customHeight="1" x14ac:dyDescent="0.2">
      <c r="E45" s="26"/>
      <c r="G45" s="92"/>
      <c r="H45" s="92"/>
      <c r="I45" s="92"/>
      <c r="J45" s="92"/>
      <c r="K45" s="92"/>
      <c r="L45" s="92"/>
      <c r="M45" s="92"/>
    </row>
    <row r="47" spans="2:15" ht="12.75" customHeight="1" x14ac:dyDescent="0.2">
      <c r="C47" s="115" t="s">
        <v>27</v>
      </c>
      <c r="D47" s="115"/>
      <c r="E47" s="115"/>
    </row>
    <row r="48" spans="2:15" ht="12.75" customHeight="1" x14ac:dyDescent="0.2">
      <c r="C48" s="115"/>
      <c r="D48" s="115"/>
      <c r="E48" s="115"/>
      <c r="G48" s="93" t="s">
        <v>175</v>
      </c>
      <c r="H48" s="93" t="s">
        <v>183</v>
      </c>
      <c r="I48" s="93" t="s">
        <v>184</v>
      </c>
      <c r="J48" s="93" t="s">
        <v>176</v>
      </c>
      <c r="K48" s="93" t="s">
        <v>177</v>
      </c>
      <c r="L48" s="93" t="s">
        <v>178</v>
      </c>
      <c r="M48" s="93" t="s">
        <v>179</v>
      </c>
    </row>
    <row r="49" spans="2:15" ht="12.75" customHeight="1" x14ac:dyDescent="0.2">
      <c r="B49" s="30">
        <v>1</v>
      </c>
      <c r="C49" s="81" t="s">
        <v>0</v>
      </c>
      <c r="G49" s="88">
        <f>+Agricultura!O14</f>
        <v>0</v>
      </c>
      <c r="H49" s="88">
        <f>+Ganaderia!O14</f>
        <v>0</v>
      </c>
      <c r="I49" s="88"/>
      <c r="J49" s="88"/>
      <c r="K49" s="88"/>
      <c r="L49" s="88"/>
      <c r="M49" s="3">
        <f>+SUM(G49:L49)</f>
        <v>0</v>
      </c>
      <c r="O49" s="22" t="s">
        <v>39</v>
      </c>
    </row>
    <row r="50" spans="2:15" ht="12.75" customHeight="1" x14ac:dyDescent="0.2">
      <c r="B50" s="30">
        <v>2</v>
      </c>
      <c r="C50" s="84" t="s">
        <v>22</v>
      </c>
      <c r="D50" s="4"/>
      <c r="E50" s="25"/>
      <c r="G50" s="89">
        <f>+Agricultura!O15</f>
        <v>0</v>
      </c>
      <c r="H50" s="89">
        <f>+Ganaderia!O15</f>
        <v>0</v>
      </c>
      <c r="I50" s="89"/>
      <c r="J50" s="89"/>
      <c r="K50" s="89"/>
      <c r="L50" s="89"/>
      <c r="M50" s="5">
        <f t="shared" ref="M50:M57" si="29">+SUM(G50:L50)</f>
        <v>0</v>
      </c>
      <c r="O50" s="22" t="s">
        <v>40</v>
      </c>
    </row>
    <row r="51" spans="2:15" ht="12.75" customHeight="1" x14ac:dyDescent="0.2">
      <c r="B51" s="30">
        <v>3</v>
      </c>
      <c r="C51" s="6" t="s">
        <v>3</v>
      </c>
      <c r="D51" s="6"/>
      <c r="E51" s="31" t="s">
        <v>32</v>
      </c>
      <c r="G51" s="90">
        <f>+Agricultura!O16</f>
        <v>0</v>
      </c>
      <c r="H51" s="90">
        <f>+Ganaderia!O16</f>
        <v>0</v>
      </c>
      <c r="I51" s="90"/>
      <c r="J51" s="90"/>
      <c r="K51" s="90"/>
      <c r="L51" s="90"/>
      <c r="M51" s="7">
        <f t="shared" si="29"/>
        <v>0</v>
      </c>
      <c r="O51" s="22"/>
    </row>
    <row r="52" spans="2:15" ht="12.75" customHeight="1" x14ac:dyDescent="0.2">
      <c r="B52" s="30">
        <v>4</v>
      </c>
      <c r="C52" s="85" t="s">
        <v>21</v>
      </c>
      <c r="E52" s="27"/>
      <c r="G52" s="88">
        <f>+Agricultura!O17</f>
        <v>0</v>
      </c>
      <c r="H52" s="88">
        <f>+Ganaderia!O17</f>
        <v>0</v>
      </c>
      <c r="I52" s="88"/>
      <c r="J52" s="88"/>
      <c r="K52" s="88"/>
      <c r="L52" s="88"/>
      <c r="M52" s="18">
        <f t="shared" si="29"/>
        <v>0</v>
      </c>
      <c r="O52" s="22" t="s">
        <v>41</v>
      </c>
    </row>
    <row r="53" spans="2:15" ht="12.75" customHeight="1" x14ac:dyDescent="0.2">
      <c r="B53" s="30">
        <v>5</v>
      </c>
      <c r="C53" s="84" t="s">
        <v>20</v>
      </c>
      <c r="D53" s="4"/>
      <c r="E53" s="28"/>
      <c r="G53" s="89">
        <f>+Agricultura!O19</f>
        <v>0</v>
      </c>
      <c r="H53" s="89">
        <f>+Ganaderia!O19</f>
        <v>0</v>
      </c>
      <c r="I53" s="89"/>
      <c r="J53" s="89"/>
      <c r="K53" s="89"/>
      <c r="L53" s="89"/>
      <c r="M53" s="5">
        <f t="shared" si="29"/>
        <v>0</v>
      </c>
      <c r="O53" s="22" t="s">
        <v>28</v>
      </c>
    </row>
    <row r="54" spans="2:15" ht="12.75" customHeight="1" x14ac:dyDescent="0.2">
      <c r="B54" s="30">
        <v>6</v>
      </c>
      <c r="C54" s="6" t="s">
        <v>1</v>
      </c>
      <c r="D54" s="6"/>
      <c r="E54" s="31" t="s">
        <v>36</v>
      </c>
      <c r="G54" s="90">
        <f>+Agricultura!O18</f>
        <v>0</v>
      </c>
      <c r="H54" s="90">
        <f>+Ganaderia!O18</f>
        <v>0</v>
      </c>
      <c r="I54" s="90"/>
      <c r="J54" s="90"/>
      <c r="K54" s="90"/>
      <c r="L54" s="90"/>
      <c r="M54" s="7">
        <f t="shared" si="29"/>
        <v>0</v>
      </c>
      <c r="O54" s="22"/>
    </row>
    <row r="55" spans="2:15" ht="12.75" customHeight="1" x14ac:dyDescent="0.2">
      <c r="B55" s="30">
        <v>7</v>
      </c>
      <c r="C55" s="85" t="s">
        <v>30</v>
      </c>
      <c r="E55" s="27"/>
      <c r="G55" s="88">
        <f>+Agricultura!O20</f>
        <v>0</v>
      </c>
      <c r="H55" s="88">
        <f>+Ganaderia!O20</f>
        <v>0</v>
      </c>
      <c r="I55" s="88"/>
      <c r="J55" s="88"/>
      <c r="K55" s="88"/>
      <c r="L55" s="88"/>
      <c r="M55" s="18">
        <f t="shared" si="29"/>
        <v>0</v>
      </c>
      <c r="O55" s="22" t="s">
        <v>31</v>
      </c>
    </row>
    <row r="56" spans="2:15" ht="12.75" customHeight="1" x14ac:dyDescent="0.2">
      <c r="B56" s="30">
        <v>8</v>
      </c>
      <c r="C56" s="84" t="s">
        <v>18</v>
      </c>
      <c r="D56" s="4"/>
      <c r="E56" s="28"/>
      <c r="G56" s="89">
        <f>+Agricultura!O21+Agricultura!O22</f>
        <v>0</v>
      </c>
      <c r="H56" s="89">
        <f>+Ganaderia!O21</f>
        <v>0</v>
      </c>
      <c r="I56" s="89"/>
      <c r="J56" s="89"/>
      <c r="K56" s="89"/>
      <c r="L56" s="89"/>
      <c r="M56" s="5">
        <f t="shared" si="29"/>
        <v>0</v>
      </c>
      <c r="O56" s="22" t="s">
        <v>72</v>
      </c>
    </row>
    <row r="57" spans="2:15" ht="12.75" customHeight="1" x14ac:dyDescent="0.2">
      <c r="B57" s="30">
        <v>9</v>
      </c>
      <c r="C57" s="6" t="s">
        <v>2</v>
      </c>
      <c r="D57" s="6"/>
      <c r="E57" s="31" t="s">
        <v>37</v>
      </c>
      <c r="G57" s="90">
        <f>+Agricultura!O23</f>
        <v>0</v>
      </c>
      <c r="H57" s="90">
        <f>+Ganaderia!O22</f>
        <v>0</v>
      </c>
      <c r="I57" s="90"/>
      <c r="J57" s="90"/>
      <c r="K57" s="90"/>
      <c r="L57" s="90"/>
      <c r="M57" s="7">
        <f t="shared" si="29"/>
        <v>0</v>
      </c>
      <c r="O57" s="22"/>
    </row>
    <row r="58" spans="2:15" ht="12.75" customHeight="1" x14ac:dyDescent="0.2">
      <c r="E58" s="27"/>
      <c r="G58" s="88"/>
      <c r="H58" s="88"/>
      <c r="I58" s="88"/>
      <c r="J58" s="88"/>
      <c r="K58" s="88"/>
      <c r="L58" s="88"/>
      <c r="M58" s="3"/>
    </row>
    <row r="59" spans="2:15" ht="12.75" customHeight="1" x14ac:dyDescent="0.2">
      <c r="C59" s="86" t="s">
        <v>180</v>
      </c>
      <c r="D59" s="86"/>
      <c r="E59" s="87"/>
      <c r="G59" s="91">
        <f t="shared" ref="G59:L59" si="30">IFERROR(G49/$M$49,0)</f>
        <v>0</v>
      </c>
      <c r="H59" s="91">
        <f t="shared" si="30"/>
        <v>0</v>
      </c>
      <c r="I59" s="91">
        <f t="shared" si="30"/>
        <v>0</v>
      </c>
      <c r="J59" s="91">
        <f t="shared" si="30"/>
        <v>0</v>
      </c>
      <c r="K59" s="91">
        <f t="shared" si="30"/>
        <v>0</v>
      </c>
      <c r="L59" s="91">
        <f t="shared" si="30"/>
        <v>0</v>
      </c>
    </row>
    <row r="60" spans="2:15" ht="12.75" customHeight="1" x14ac:dyDescent="0.2">
      <c r="C60" s="86" t="s">
        <v>181</v>
      </c>
      <c r="D60" s="86"/>
      <c r="E60" s="87"/>
      <c r="G60" s="91">
        <f t="shared" ref="G60:L60" si="31">IFERROR(G54/$M$54,0)</f>
        <v>0</v>
      </c>
      <c r="H60" s="91">
        <f t="shared" si="31"/>
        <v>0</v>
      </c>
      <c r="I60" s="91">
        <f t="shared" si="31"/>
        <v>0</v>
      </c>
      <c r="J60" s="91">
        <f t="shared" si="31"/>
        <v>0</v>
      </c>
      <c r="K60" s="91">
        <f t="shared" si="31"/>
        <v>0</v>
      </c>
      <c r="L60" s="91">
        <f t="shared" si="31"/>
        <v>0</v>
      </c>
    </row>
    <row r="61" spans="2:15" ht="12.75" customHeight="1" x14ac:dyDescent="0.2">
      <c r="C61" s="86" t="s">
        <v>182</v>
      </c>
      <c r="D61" s="86"/>
      <c r="E61" s="87"/>
      <c r="G61" s="91">
        <f t="shared" ref="G61:L61" si="32">IFERROR(G57/$M$57,0)</f>
        <v>0</v>
      </c>
      <c r="H61" s="91">
        <f t="shared" si="32"/>
        <v>0</v>
      </c>
      <c r="I61" s="91">
        <f t="shared" si="32"/>
        <v>0</v>
      </c>
      <c r="J61" s="91">
        <f t="shared" si="32"/>
        <v>0</v>
      </c>
      <c r="K61" s="91">
        <f t="shared" si="32"/>
        <v>0</v>
      </c>
      <c r="L61" s="91">
        <f t="shared" si="32"/>
        <v>0</v>
      </c>
    </row>
    <row r="64" spans="2:15" s="20" customFormat="1" ht="12.75" customHeight="1" x14ac:dyDescent="0.2">
      <c r="E64" s="26"/>
      <c r="G64" s="92"/>
      <c r="H64" s="92"/>
      <c r="I64" s="92"/>
      <c r="J64" s="92"/>
      <c r="K64" s="92"/>
      <c r="L64" s="92"/>
      <c r="M64" s="92"/>
    </row>
    <row r="65" spans="5:13" s="20" customFormat="1" ht="12.75" customHeight="1" x14ac:dyDescent="0.2">
      <c r="E65" s="26"/>
      <c r="G65" s="92"/>
      <c r="H65" s="92"/>
      <c r="I65" s="92"/>
      <c r="J65" s="92"/>
      <c r="K65" s="92"/>
      <c r="L65" s="92"/>
      <c r="M65" s="92"/>
    </row>
  </sheetData>
  <mergeCells count="8">
    <mergeCell ref="C29:E30"/>
    <mergeCell ref="C47:E48"/>
    <mergeCell ref="D5:E5"/>
    <mergeCell ref="D6:E6"/>
    <mergeCell ref="D7:E7"/>
    <mergeCell ref="D8:E8"/>
    <mergeCell ref="D9:E9"/>
    <mergeCell ref="C11:E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39"/>
  <sheetViews>
    <sheetView showGridLines="0" tabSelected="1" topLeftCell="A112" zoomScale="90" zoomScaleNormal="90" workbookViewId="0">
      <selection activeCell="E139" sqref="E139"/>
    </sheetView>
  </sheetViews>
  <sheetFormatPr baseColWidth="10" defaultColWidth="0" defaultRowHeight="12.75"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140625" style="1" customWidth="1"/>
    <col min="7" max="7" width="12.42578125" style="66" customWidth="1"/>
    <col min="8" max="8" width="9.28515625" style="9" customWidth="1"/>
    <col min="9" max="9" width="8.42578125" style="9" customWidth="1"/>
    <col min="10" max="10" width="2.140625" style="9" customWidth="1"/>
    <col min="11" max="11" width="12.42578125" style="66" customWidth="1"/>
    <col min="12" max="12" width="9.28515625" style="9" customWidth="1"/>
    <col min="13" max="13" width="8.28515625" style="9" bestFit="1" customWidth="1"/>
    <col min="14" max="14" width="2.28515625" style="9" customWidth="1"/>
    <col min="15" max="15" width="12.42578125" style="3" customWidth="1"/>
    <col min="16" max="16" width="9.28515625" style="9" customWidth="1"/>
    <col min="17" max="17" width="7.85546875" style="9" customWidth="1"/>
    <col min="18" max="18" width="7.28515625" style="9" customWidth="1"/>
    <col min="19" max="19" width="1.7109375" style="1" customWidth="1"/>
    <col min="20" max="20" width="75.7109375" style="34" customWidth="1" outlineLevel="1"/>
    <col min="21" max="21" width="2.42578125" style="1" customWidth="1"/>
    <col min="22" max="16384" width="11.42578125" style="1" hidden="1"/>
  </cols>
  <sheetData>
    <row r="1" spans="2:20" ht="6.75" customHeight="1" x14ac:dyDescent="0.2"/>
    <row r="2" spans="2:20" s="14" customFormat="1" ht="17.25" customHeight="1" x14ac:dyDescent="0.2">
      <c r="D2" s="17" t="s">
        <v>16</v>
      </c>
      <c r="E2" s="54"/>
      <c r="G2" s="70"/>
      <c r="H2" s="17" t="s">
        <v>211</v>
      </c>
      <c r="I2" s="16"/>
      <c r="J2" s="16"/>
      <c r="K2" s="67"/>
      <c r="L2" s="16"/>
      <c r="M2" s="16"/>
      <c r="N2" s="16"/>
      <c r="O2" s="79" t="s">
        <v>145</v>
      </c>
      <c r="P2" s="16"/>
      <c r="Q2" s="16"/>
      <c r="R2" s="16"/>
      <c r="T2" s="47"/>
    </row>
    <row r="3" spans="2:20" ht="17.25" customHeight="1" x14ac:dyDescent="0.2">
      <c r="D3" s="21" t="s">
        <v>17</v>
      </c>
      <c r="E3" s="55"/>
      <c r="H3" s="34" t="s">
        <v>160</v>
      </c>
    </row>
    <row r="4" spans="2:20" ht="12.75" customHeight="1" x14ac:dyDescent="0.2"/>
    <row r="5" spans="2:20" x14ac:dyDescent="0.2">
      <c r="B5" s="1" t="s">
        <v>7</v>
      </c>
      <c r="D5" s="116" t="str">
        <f>+EMPRESA</f>
        <v>Modelo Prueba</v>
      </c>
      <c r="E5" s="116"/>
    </row>
    <row r="6" spans="2:20" x14ac:dyDescent="0.2">
      <c r="B6" s="1" t="s">
        <v>34</v>
      </c>
      <c r="D6" s="117" t="str">
        <f>+CUIC</f>
        <v>111-000-111</v>
      </c>
      <c r="E6" s="117"/>
    </row>
    <row r="7" spans="2:20" x14ac:dyDescent="0.2">
      <c r="B7" s="1" t="s">
        <v>23</v>
      </c>
      <c r="D7" s="117" t="str">
        <f>+GRUPO</f>
        <v>Prueba</v>
      </c>
      <c r="E7" s="117"/>
    </row>
    <row r="8" spans="2:20" x14ac:dyDescent="0.2">
      <c r="B8" s="1" t="s">
        <v>24</v>
      </c>
      <c r="D8" s="117" t="str">
        <f>+REGION</f>
        <v>Prueba</v>
      </c>
      <c r="E8" s="117"/>
    </row>
    <row r="9" spans="2:20" x14ac:dyDescent="0.2">
      <c r="B9" s="1" t="s">
        <v>8</v>
      </c>
      <c r="D9" s="118" t="str">
        <f>+CAMPAÑA</f>
        <v>2020-2021</v>
      </c>
      <c r="E9" s="118"/>
    </row>
    <row r="10" spans="2:20" ht="12.75" customHeight="1" x14ac:dyDescent="0.2"/>
    <row r="11" spans="2:20" ht="12.75" customHeight="1" x14ac:dyDescent="0.2"/>
    <row r="12" spans="2:20" x14ac:dyDescent="0.2">
      <c r="B12" s="30" t="s">
        <v>170</v>
      </c>
      <c r="D12" s="83"/>
      <c r="G12" s="111" t="s">
        <v>25</v>
      </c>
      <c r="H12" s="111"/>
      <c r="I12" s="111"/>
      <c r="J12" s="33"/>
      <c r="K12" s="111" t="s">
        <v>26</v>
      </c>
      <c r="L12" s="111"/>
      <c r="M12" s="111"/>
      <c r="N12" s="33"/>
      <c r="O12" s="111" t="s">
        <v>27</v>
      </c>
      <c r="P12" s="111"/>
      <c r="Q12" s="111"/>
      <c r="R12" s="32"/>
    </row>
    <row r="13" spans="2:20" x14ac:dyDescent="0.2">
      <c r="G13" s="66" t="s">
        <v>14</v>
      </c>
      <c r="H13" s="9" t="s">
        <v>15</v>
      </c>
      <c r="I13" s="9" t="s">
        <v>43</v>
      </c>
      <c r="J13" s="1"/>
      <c r="K13" s="66" t="s">
        <v>14</v>
      </c>
      <c r="L13" s="9" t="s">
        <v>15</v>
      </c>
      <c r="M13" s="9" t="s">
        <v>44</v>
      </c>
      <c r="O13" s="3" t="s">
        <v>14</v>
      </c>
      <c r="P13" s="9" t="s">
        <v>15</v>
      </c>
      <c r="Q13" s="9" t="s">
        <v>45</v>
      </c>
    </row>
    <row r="14" spans="2:20" x14ac:dyDescent="0.2">
      <c r="B14" s="30">
        <v>1</v>
      </c>
      <c r="C14" s="1" t="s">
        <v>0</v>
      </c>
      <c r="G14" s="3"/>
      <c r="H14" s="10">
        <f>IFERROR(G14/G$14,0)</f>
        <v>0</v>
      </c>
      <c r="I14" s="13">
        <f>IFERROR(G14/$D$12,0)</f>
        <v>0</v>
      </c>
      <c r="K14" s="3"/>
      <c r="L14" s="10">
        <f>IFERROR(K14/K$14,0)</f>
        <v>0</v>
      </c>
      <c r="M14" s="13">
        <f t="shared" ref="M14:M23" si="0">IFERROR(K14/$D$12,0)</f>
        <v>0</v>
      </c>
      <c r="P14" s="10">
        <f>IFERROR(O14/O$14,0)</f>
        <v>0</v>
      </c>
      <c r="Q14" s="13">
        <f t="shared" ref="Q14:Q23" si="1">IFERROR(O14/$D$12,0)</f>
        <v>0</v>
      </c>
      <c r="T14" s="22" t="s">
        <v>39</v>
      </c>
    </row>
    <row r="15" spans="2:20" x14ac:dyDescent="0.2">
      <c r="B15" s="30">
        <v>2</v>
      </c>
      <c r="C15" s="4" t="s">
        <v>22</v>
      </c>
      <c r="D15" s="4"/>
      <c r="E15" s="40"/>
      <c r="G15" s="5"/>
      <c r="H15" s="11">
        <f t="shared" ref="H15:H23" si="2">IFERROR(G15/G$14,0)</f>
        <v>0</v>
      </c>
      <c r="I15" s="40">
        <f t="shared" ref="I15:I23" si="3">IFERROR(G15/$D$12,0)</f>
        <v>0</v>
      </c>
      <c r="K15" s="5"/>
      <c r="L15" s="11">
        <f t="shared" ref="L15:L23" si="4">IFERROR(K15/K$14,0)</f>
        <v>0</v>
      </c>
      <c r="M15" s="40">
        <f t="shared" si="0"/>
        <v>0</v>
      </c>
      <c r="O15" s="5"/>
      <c r="P15" s="11">
        <f t="shared" ref="P15:P23" si="5">IFERROR(O15/O$14,0)</f>
        <v>0</v>
      </c>
      <c r="Q15" s="40">
        <f t="shared" si="1"/>
        <v>0</v>
      </c>
      <c r="T15" s="22" t="s">
        <v>40</v>
      </c>
    </row>
    <row r="16" spans="2:20" x14ac:dyDescent="0.2">
      <c r="B16" s="30">
        <v>3</v>
      </c>
      <c r="C16" s="6" t="s">
        <v>3</v>
      </c>
      <c r="D16" s="6"/>
      <c r="E16" s="56" t="s">
        <v>32</v>
      </c>
      <c r="G16" s="7">
        <f>+G14-G15</f>
        <v>0</v>
      </c>
      <c r="H16" s="12">
        <f t="shared" si="2"/>
        <v>0</v>
      </c>
      <c r="I16" s="73">
        <f t="shared" si="3"/>
        <v>0</v>
      </c>
      <c r="K16" s="7">
        <f>+K14-K15</f>
        <v>0</v>
      </c>
      <c r="L16" s="12">
        <f t="shared" si="4"/>
        <v>0</v>
      </c>
      <c r="M16" s="73">
        <f t="shared" si="0"/>
        <v>0</v>
      </c>
      <c r="O16" s="7">
        <f>+O14-O15</f>
        <v>0</v>
      </c>
      <c r="P16" s="12">
        <f t="shared" si="5"/>
        <v>0</v>
      </c>
      <c r="Q16" s="73">
        <f t="shared" si="1"/>
        <v>0</v>
      </c>
      <c r="T16" s="22"/>
    </row>
    <row r="17" spans="1:21" x14ac:dyDescent="0.2">
      <c r="B17" s="30">
        <v>4</v>
      </c>
      <c r="C17" s="4" t="s">
        <v>21</v>
      </c>
      <c r="D17" s="4"/>
      <c r="E17" s="40"/>
      <c r="G17" s="5"/>
      <c r="H17" s="11">
        <f t="shared" si="2"/>
        <v>0</v>
      </c>
      <c r="I17" s="40">
        <f t="shared" si="3"/>
        <v>0</v>
      </c>
      <c r="K17" s="5"/>
      <c r="L17" s="11">
        <f t="shared" si="4"/>
        <v>0</v>
      </c>
      <c r="M17" s="40">
        <f t="shared" si="0"/>
        <v>0</v>
      </c>
      <c r="O17" s="5"/>
      <c r="P17" s="11">
        <f t="shared" si="5"/>
        <v>0</v>
      </c>
      <c r="Q17" s="40">
        <f t="shared" si="1"/>
        <v>0</v>
      </c>
      <c r="T17" s="22" t="s">
        <v>41</v>
      </c>
    </row>
    <row r="18" spans="1:21" x14ac:dyDescent="0.2">
      <c r="B18" s="30">
        <v>5</v>
      </c>
      <c r="C18" s="6" t="s">
        <v>1</v>
      </c>
      <c r="D18" s="6"/>
      <c r="E18" s="56" t="s">
        <v>215</v>
      </c>
      <c r="G18" s="7">
        <f>+G16-G17</f>
        <v>0</v>
      </c>
      <c r="H18" s="12">
        <f>IFERROR(G18/G$14,0)</f>
        <v>0</v>
      </c>
      <c r="I18" s="73">
        <f t="shared" si="3"/>
        <v>0</v>
      </c>
      <c r="K18" s="7">
        <f>+K16-K17</f>
        <v>0</v>
      </c>
      <c r="L18" s="12">
        <f>IFERROR(K18/K$14,0)</f>
        <v>0</v>
      </c>
      <c r="M18" s="73">
        <f t="shared" si="0"/>
        <v>0</v>
      </c>
      <c r="O18" s="7">
        <f>+O16-O17</f>
        <v>0</v>
      </c>
      <c r="P18" s="12">
        <f>IFERROR(O18/O$14,0)</f>
        <v>0</v>
      </c>
      <c r="Q18" s="73">
        <f t="shared" si="1"/>
        <v>0</v>
      </c>
      <c r="T18" s="22"/>
    </row>
    <row r="19" spans="1:21" x14ac:dyDescent="0.2">
      <c r="B19" s="30">
        <v>6</v>
      </c>
      <c r="C19" s="1" t="s">
        <v>20</v>
      </c>
      <c r="E19" s="57"/>
      <c r="G19" s="18"/>
      <c r="H19" s="19">
        <f>IFERROR(G19/G$14,0)</f>
        <v>0</v>
      </c>
      <c r="I19" s="44">
        <f>IFERROR(G19/$D$12,0)</f>
        <v>0</v>
      </c>
      <c r="K19" s="18"/>
      <c r="L19" s="19">
        <f>IFERROR(K19/K$14,0)</f>
        <v>0</v>
      </c>
      <c r="M19" s="44">
        <f>IFERROR(K19/$D$12,0)</f>
        <v>0</v>
      </c>
      <c r="O19" s="18"/>
      <c r="P19" s="19">
        <f>IFERROR(O19/O$14,0)</f>
        <v>0</v>
      </c>
      <c r="Q19" s="44">
        <f>IFERROR(O19/$D$12,0)</f>
        <v>0</v>
      </c>
      <c r="T19" s="22" t="s">
        <v>28</v>
      </c>
    </row>
    <row r="20" spans="1:21" x14ac:dyDescent="0.2">
      <c r="B20" s="30">
        <v>7</v>
      </c>
      <c r="C20" s="1" t="s">
        <v>30</v>
      </c>
      <c r="E20" s="57"/>
      <c r="G20" s="18"/>
      <c r="H20" s="19">
        <f t="shared" si="2"/>
        <v>0</v>
      </c>
      <c r="I20" s="44">
        <f t="shared" si="3"/>
        <v>0</v>
      </c>
      <c r="K20" s="18"/>
      <c r="L20" s="19">
        <f t="shared" si="4"/>
        <v>0</v>
      </c>
      <c r="M20" s="44">
        <f t="shared" si="0"/>
        <v>0</v>
      </c>
      <c r="O20" s="18"/>
      <c r="P20" s="19">
        <f t="shared" si="5"/>
        <v>0</v>
      </c>
      <c r="Q20" s="44">
        <f t="shared" si="1"/>
        <v>0</v>
      </c>
      <c r="T20" s="22" t="s">
        <v>31</v>
      </c>
    </row>
    <row r="21" spans="1:21" x14ac:dyDescent="0.2">
      <c r="B21" s="30">
        <v>8</v>
      </c>
      <c r="C21" s="1" t="s">
        <v>87</v>
      </c>
      <c r="E21" s="57"/>
      <c r="G21" s="18"/>
      <c r="H21" s="19">
        <f t="shared" ref="H21" si="6">IFERROR(G21/G$14,0)</f>
        <v>0</v>
      </c>
      <c r="I21" s="44">
        <f t="shared" si="3"/>
        <v>0</v>
      </c>
      <c r="K21" s="18"/>
      <c r="L21" s="19">
        <f t="shared" ref="L21" si="7">IFERROR(K21/K$14,0)</f>
        <v>0</v>
      </c>
      <c r="M21" s="44">
        <f t="shared" si="0"/>
        <v>0</v>
      </c>
      <c r="O21" s="18"/>
      <c r="P21" s="19">
        <f t="shared" ref="P21" si="8">IFERROR(O21/O$14,0)</f>
        <v>0</v>
      </c>
      <c r="Q21" s="44">
        <f t="shared" si="1"/>
        <v>0</v>
      </c>
      <c r="T21" s="22" t="s">
        <v>99</v>
      </c>
    </row>
    <row r="22" spans="1:21" x14ac:dyDescent="0.2">
      <c r="B22" s="30">
        <v>9</v>
      </c>
      <c r="C22" s="4" t="s">
        <v>88</v>
      </c>
      <c r="D22" s="4"/>
      <c r="E22" s="58"/>
      <c r="G22" s="5"/>
      <c r="H22" s="11">
        <f t="shared" si="2"/>
        <v>0</v>
      </c>
      <c r="I22" s="40">
        <f t="shared" si="3"/>
        <v>0</v>
      </c>
      <c r="K22" s="5"/>
      <c r="L22" s="11">
        <f t="shared" si="4"/>
        <v>0</v>
      </c>
      <c r="M22" s="40">
        <f t="shared" si="0"/>
        <v>0</v>
      </c>
      <c r="O22" s="5"/>
      <c r="P22" s="11">
        <f t="shared" si="5"/>
        <v>0</v>
      </c>
      <c r="Q22" s="40">
        <f t="shared" si="1"/>
        <v>0</v>
      </c>
      <c r="T22" s="22" t="s">
        <v>100</v>
      </c>
    </row>
    <row r="23" spans="1:21" x14ac:dyDescent="0.2">
      <c r="B23" s="30">
        <v>10</v>
      </c>
      <c r="C23" s="6" t="s">
        <v>2</v>
      </c>
      <c r="D23" s="6"/>
      <c r="E23" s="56" t="s">
        <v>218</v>
      </c>
      <c r="G23" s="7">
        <f>+G18-G20+G22+G21</f>
        <v>0</v>
      </c>
      <c r="H23" s="12">
        <f t="shared" si="2"/>
        <v>0</v>
      </c>
      <c r="I23" s="73">
        <f t="shared" si="3"/>
        <v>0</v>
      </c>
      <c r="K23" s="7">
        <f>+K18-K20+K22+K21</f>
        <v>0</v>
      </c>
      <c r="L23" s="12">
        <f t="shared" si="4"/>
        <v>0</v>
      </c>
      <c r="M23" s="73">
        <f t="shared" si="0"/>
        <v>0</v>
      </c>
      <c r="O23" s="7">
        <f>+O18-O20+O22+O21</f>
        <v>0</v>
      </c>
      <c r="P23" s="12">
        <f t="shared" si="5"/>
        <v>0</v>
      </c>
      <c r="Q23" s="73">
        <f t="shared" si="1"/>
        <v>0</v>
      </c>
      <c r="T23" s="22"/>
    </row>
    <row r="24" spans="1:21" x14ac:dyDescent="0.2">
      <c r="E24" s="59"/>
      <c r="G24" s="3"/>
      <c r="H24" s="13"/>
      <c r="I24" s="13"/>
      <c r="L24" s="13"/>
      <c r="M24" s="13"/>
      <c r="P24" s="13"/>
      <c r="Q24" s="13"/>
    </row>
    <row r="25" spans="1:21" x14ac:dyDescent="0.2">
      <c r="E25" s="59"/>
      <c r="G25" s="68"/>
      <c r="K25" s="68"/>
      <c r="O25" s="62"/>
    </row>
    <row r="26" spans="1:21" x14ac:dyDescent="0.2">
      <c r="B26" s="30">
        <v>15</v>
      </c>
      <c r="C26" s="4" t="s">
        <v>9</v>
      </c>
      <c r="D26" s="4"/>
      <c r="E26" s="60"/>
      <c r="G26" s="5"/>
      <c r="H26" s="11">
        <f t="shared" ref="H26" si="9">IFERROR(G26/G$14,0)</f>
        <v>0</v>
      </c>
      <c r="I26" s="40">
        <f t="shared" ref="I26" si="10">IFERROR(G26/$D$12,0)</f>
        <v>0</v>
      </c>
      <c r="K26" s="5"/>
      <c r="L26" s="11">
        <f t="shared" ref="L26" si="11">IFERROR(K26/K$14,0)</f>
        <v>0</v>
      </c>
      <c r="M26" s="40">
        <f t="shared" ref="M26" si="12">IFERROR(K26/$D$12,0)</f>
        <v>0</v>
      </c>
      <c r="O26" s="5"/>
      <c r="P26" s="11">
        <f t="shared" ref="P26" si="13">IFERROR(O26/O$14,0)</f>
        <v>0</v>
      </c>
      <c r="Q26" s="40">
        <f t="shared" ref="Q26" si="14">IFERROR(O26/$D$12,0)</f>
        <v>0</v>
      </c>
    </row>
    <row r="27" spans="1:21" x14ac:dyDescent="0.2">
      <c r="B27" s="30">
        <v>16</v>
      </c>
      <c r="C27" s="6" t="s">
        <v>10</v>
      </c>
      <c r="D27" s="6"/>
      <c r="E27" s="56" t="s">
        <v>33</v>
      </c>
      <c r="G27" s="77">
        <f>IFERROR(G23/G26,0)</f>
        <v>0</v>
      </c>
      <c r="K27" s="77">
        <f>IFERROR(K23/K26,0)</f>
        <v>0</v>
      </c>
      <c r="O27" s="77">
        <f>IFERROR(O23/O26,0)</f>
        <v>0</v>
      </c>
    </row>
    <row r="28" spans="1:21" ht="12.75" customHeight="1" x14ac:dyDescent="0.2"/>
    <row r="29" spans="1:21" ht="12.75" customHeight="1" x14ac:dyDescent="0.2">
      <c r="G29" s="9"/>
    </row>
    <row r="30" spans="1:21" ht="12.75" customHeight="1" x14ac:dyDescent="0.2">
      <c r="C30" s="99" t="s">
        <v>155</v>
      </c>
      <c r="D30" s="99"/>
      <c r="E30" s="99"/>
      <c r="G30" s="9"/>
      <c r="K30" s="100"/>
      <c r="L30" s="101">
        <f t="shared" ref="L30" si="15">IFERROR(K30/K$14,0)</f>
        <v>0</v>
      </c>
      <c r="M30" s="102">
        <f t="shared" ref="M30" si="16">IFERROR(K30/$D$12,0)</f>
        <v>0</v>
      </c>
      <c r="O30" s="100"/>
      <c r="P30" s="101">
        <f t="shared" ref="P30" si="17">IFERROR(O30/O$14,0)</f>
        <v>0</v>
      </c>
      <c r="Q30" s="102">
        <f t="shared" ref="Q30" si="18">IFERROR(O30/$D$12,0)</f>
        <v>0</v>
      </c>
      <c r="T30" s="34" t="s">
        <v>124</v>
      </c>
    </row>
    <row r="31" spans="1:21" ht="12.75" customHeight="1" x14ac:dyDescent="0.2"/>
    <row r="32" spans="1:21" x14ac:dyDescent="0.2">
      <c r="A32" s="20"/>
      <c r="B32" s="20"/>
      <c r="C32" s="20"/>
      <c r="D32" s="20"/>
      <c r="E32" s="61"/>
      <c r="F32" s="20"/>
      <c r="G32" s="69"/>
      <c r="H32" s="20"/>
      <c r="I32" s="20"/>
      <c r="J32" s="20"/>
      <c r="K32" s="69"/>
      <c r="L32" s="20"/>
      <c r="M32" s="20"/>
      <c r="N32" s="20"/>
      <c r="O32" s="65"/>
      <c r="P32" s="20"/>
      <c r="Q32" s="20"/>
      <c r="R32" s="20"/>
      <c r="S32" s="20"/>
      <c r="T32" s="48"/>
      <c r="U32" s="20"/>
    </row>
    <row r="33" spans="1:21" x14ac:dyDescent="0.2">
      <c r="A33" s="20"/>
      <c r="B33" s="20"/>
      <c r="C33" s="20"/>
      <c r="D33" s="20"/>
      <c r="E33" s="61"/>
      <c r="F33" s="20"/>
      <c r="G33" s="69"/>
      <c r="H33" s="20"/>
      <c r="I33" s="20"/>
      <c r="J33" s="20"/>
      <c r="K33" s="69"/>
      <c r="L33" s="20"/>
      <c r="M33" s="20"/>
      <c r="N33" s="20"/>
      <c r="O33" s="65"/>
      <c r="P33" s="20"/>
      <c r="Q33" s="20"/>
      <c r="R33" s="20"/>
      <c r="S33" s="20"/>
      <c r="T33" s="48"/>
      <c r="U33" s="20"/>
    </row>
    <row r="34" spans="1:21" ht="6.75" customHeight="1" x14ac:dyDescent="0.2"/>
    <row r="35" spans="1:21" s="14" customFormat="1" ht="17.25" customHeight="1" x14ac:dyDescent="0.2">
      <c r="D35" s="17" t="s">
        <v>16</v>
      </c>
      <c r="E35" s="54"/>
      <c r="G35" s="70"/>
      <c r="H35" s="17" t="s">
        <v>212</v>
      </c>
      <c r="I35" s="16"/>
      <c r="J35" s="16"/>
      <c r="K35" s="67"/>
      <c r="L35" s="16"/>
      <c r="M35" s="16"/>
      <c r="N35" s="16"/>
      <c r="O35" s="76" t="s">
        <v>145</v>
      </c>
      <c r="P35" s="16"/>
      <c r="Q35" s="16"/>
      <c r="R35" s="16"/>
      <c r="T35" s="47"/>
    </row>
    <row r="36" spans="1:21" ht="17.25" customHeight="1" x14ac:dyDescent="0.2">
      <c r="D36" s="21" t="s">
        <v>17</v>
      </c>
      <c r="E36" s="55"/>
    </row>
    <row r="37" spans="1:21" ht="12.75" customHeight="1" x14ac:dyDescent="0.2"/>
    <row r="38" spans="1:21" x14ac:dyDescent="0.2">
      <c r="B38" s="1" t="s">
        <v>42</v>
      </c>
      <c r="D38" s="118"/>
      <c r="E38" s="118"/>
      <c r="T38" s="34" t="s">
        <v>224</v>
      </c>
    </row>
    <row r="39" spans="1:21" ht="12.75" customHeight="1" x14ac:dyDescent="0.2"/>
    <row r="40" spans="1:21" x14ac:dyDescent="0.2">
      <c r="B40" s="35" t="s">
        <v>46</v>
      </c>
      <c r="E40" s="36">
        <v>1</v>
      </c>
    </row>
    <row r="41" spans="1:21" x14ac:dyDescent="0.2">
      <c r="B41" s="35" t="s">
        <v>161</v>
      </c>
      <c r="E41" s="36"/>
    </row>
    <row r="42" spans="1:21" x14ac:dyDescent="0.2">
      <c r="B42" s="35" t="s">
        <v>162</v>
      </c>
      <c r="E42" s="36"/>
    </row>
    <row r="43" spans="1:21" x14ac:dyDescent="0.2">
      <c r="B43" s="35" t="s">
        <v>163</v>
      </c>
      <c r="E43" s="36">
        <v>1</v>
      </c>
      <c r="F43" s="120">
        <f>+E43/SUM(E43:E44)</f>
        <v>1</v>
      </c>
      <c r="G43" s="120"/>
    </row>
    <row r="44" spans="1:21" x14ac:dyDescent="0.2">
      <c r="B44" s="35" t="s">
        <v>164</v>
      </c>
      <c r="E44" s="36"/>
      <c r="F44" s="120">
        <f>+E44/SUM(E43:E44)</f>
        <v>0</v>
      </c>
      <c r="G44" s="120"/>
    </row>
    <row r="45" spans="1:21" x14ac:dyDescent="0.2">
      <c r="B45" s="35" t="s">
        <v>165</v>
      </c>
      <c r="E45" s="36"/>
    </row>
    <row r="46" spans="1:21" ht="12.75" customHeight="1" x14ac:dyDescent="0.2"/>
    <row r="47" spans="1:21" x14ac:dyDescent="0.2">
      <c r="G47" s="111" t="s">
        <v>25</v>
      </c>
      <c r="H47" s="111"/>
      <c r="I47" s="111"/>
      <c r="J47" s="33"/>
      <c r="K47" s="111" t="s">
        <v>26</v>
      </c>
      <c r="L47" s="111"/>
      <c r="M47" s="111"/>
      <c r="N47" s="33"/>
      <c r="O47" s="111" t="s">
        <v>27</v>
      </c>
      <c r="P47" s="111"/>
      <c r="Q47" s="111"/>
      <c r="R47" s="32"/>
    </row>
    <row r="48" spans="1:21" x14ac:dyDescent="0.2">
      <c r="G48" s="66" t="s">
        <v>14</v>
      </c>
      <c r="H48" s="9" t="s">
        <v>43</v>
      </c>
      <c r="I48" s="9" t="s">
        <v>50</v>
      </c>
      <c r="J48" s="1"/>
      <c r="K48" s="66" t="s">
        <v>14</v>
      </c>
      <c r="L48" s="9" t="s">
        <v>44</v>
      </c>
      <c r="M48" s="9" t="s">
        <v>50</v>
      </c>
      <c r="O48" s="3" t="s">
        <v>14</v>
      </c>
      <c r="P48" s="9" t="s">
        <v>45</v>
      </c>
      <c r="Q48" s="9" t="s">
        <v>51</v>
      </c>
      <c r="R48" s="1"/>
    </row>
    <row r="49" spans="2:20" x14ac:dyDescent="0.2">
      <c r="C49" s="38" t="s">
        <v>220</v>
      </c>
      <c r="G49" s="3"/>
      <c r="H49" s="13">
        <f t="shared" ref="H49:H74" si="19">+G49/$E$40</f>
        <v>0</v>
      </c>
      <c r="I49" s="13">
        <f t="shared" ref="I49:I74" si="20">+G49/$E$43</f>
        <v>0</v>
      </c>
      <c r="J49" s="1"/>
      <c r="L49" s="13">
        <f t="shared" ref="L49:L66" si="21">+K49/$E$40</f>
        <v>0</v>
      </c>
      <c r="M49" s="13">
        <f t="shared" ref="M49:M66" si="22">+K49/$E$43</f>
        <v>0</v>
      </c>
      <c r="P49" s="13">
        <f t="shared" ref="P49:P66" si="23">+O49/$E$40</f>
        <v>0</v>
      </c>
      <c r="Q49" s="13">
        <f t="shared" ref="Q49:Q66" si="24">+O49/$E$43</f>
        <v>0</v>
      </c>
      <c r="R49" s="1"/>
      <c r="T49" s="34" t="s">
        <v>166</v>
      </c>
    </row>
    <row r="50" spans="2:20" x14ac:dyDescent="0.2">
      <c r="C50" s="38" t="s">
        <v>47</v>
      </c>
      <c r="E50" s="44"/>
      <c r="G50" s="18"/>
      <c r="H50" s="44">
        <f t="shared" si="19"/>
        <v>0</v>
      </c>
      <c r="I50" s="44">
        <f t="shared" si="20"/>
        <v>0</v>
      </c>
      <c r="J50" s="1"/>
      <c r="L50" s="44">
        <f t="shared" si="21"/>
        <v>0</v>
      </c>
      <c r="M50" s="44">
        <f t="shared" si="22"/>
        <v>0</v>
      </c>
      <c r="O50" s="18"/>
      <c r="P50" s="44">
        <f t="shared" si="23"/>
        <v>0</v>
      </c>
      <c r="Q50" s="44">
        <f t="shared" si="24"/>
        <v>0</v>
      </c>
      <c r="R50" s="1"/>
    </row>
    <row r="51" spans="2:20" s="35" customFormat="1" x14ac:dyDescent="0.2">
      <c r="B51" s="30">
        <v>1</v>
      </c>
      <c r="C51" s="41" t="s">
        <v>0</v>
      </c>
      <c r="D51" s="41"/>
      <c r="E51" s="43"/>
      <c r="G51" s="42">
        <f>+SUM(G49:G50)</f>
        <v>0</v>
      </c>
      <c r="H51" s="43">
        <f t="shared" si="19"/>
        <v>0</v>
      </c>
      <c r="I51" s="43">
        <f t="shared" si="20"/>
        <v>0</v>
      </c>
      <c r="J51" s="33"/>
      <c r="K51" s="42">
        <f>+SUM(K49:K50)</f>
        <v>0</v>
      </c>
      <c r="L51" s="43">
        <f t="shared" si="21"/>
        <v>0</v>
      </c>
      <c r="M51" s="43">
        <f t="shared" si="22"/>
        <v>0</v>
      </c>
      <c r="N51" s="33"/>
      <c r="O51" s="42">
        <f>+SUM(O49:O50)</f>
        <v>0</v>
      </c>
      <c r="P51" s="43">
        <f t="shared" si="23"/>
        <v>0</v>
      </c>
      <c r="Q51" s="43">
        <f t="shared" si="24"/>
        <v>0</v>
      </c>
      <c r="T51" s="49"/>
    </row>
    <row r="52" spans="2:20" x14ac:dyDescent="0.2">
      <c r="B52" s="30"/>
      <c r="C52" s="38" t="s">
        <v>48</v>
      </c>
      <c r="G52" s="3"/>
      <c r="H52" s="13">
        <f t="shared" si="19"/>
        <v>0</v>
      </c>
      <c r="I52" s="13">
        <f t="shared" si="20"/>
        <v>0</v>
      </c>
      <c r="K52" s="3"/>
      <c r="L52" s="13">
        <f t="shared" si="21"/>
        <v>0</v>
      </c>
      <c r="M52" s="13">
        <f t="shared" si="22"/>
        <v>0</v>
      </c>
      <c r="P52" s="13">
        <f t="shared" si="23"/>
        <v>0</v>
      </c>
      <c r="Q52" s="13">
        <f t="shared" si="24"/>
        <v>0</v>
      </c>
      <c r="R52" s="1"/>
    </row>
    <row r="53" spans="2:20" x14ac:dyDescent="0.2">
      <c r="B53" s="30"/>
      <c r="C53" s="38" t="s">
        <v>49</v>
      </c>
      <c r="G53" s="3"/>
      <c r="H53" s="13">
        <f t="shared" si="19"/>
        <v>0</v>
      </c>
      <c r="I53" s="13">
        <f t="shared" si="20"/>
        <v>0</v>
      </c>
      <c r="K53" s="3"/>
      <c r="L53" s="13">
        <f t="shared" si="21"/>
        <v>0</v>
      </c>
      <c r="M53" s="13">
        <f t="shared" si="22"/>
        <v>0</v>
      </c>
      <c r="P53" s="13">
        <f t="shared" si="23"/>
        <v>0</v>
      </c>
      <c r="Q53" s="13">
        <f t="shared" si="24"/>
        <v>0</v>
      </c>
      <c r="R53" s="1"/>
      <c r="T53" s="22" t="s">
        <v>67</v>
      </c>
    </row>
    <row r="54" spans="2:20" x14ac:dyDescent="0.2">
      <c r="B54" s="30"/>
      <c r="C54" s="1" t="s">
        <v>52</v>
      </c>
      <c r="G54" s="3"/>
      <c r="H54" s="13">
        <f t="shared" si="19"/>
        <v>0</v>
      </c>
      <c r="I54" s="13">
        <f t="shared" si="20"/>
        <v>0</v>
      </c>
      <c r="K54" s="3"/>
      <c r="L54" s="13">
        <f t="shared" si="21"/>
        <v>0</v>
      </c>
      <c r="M54" s="13">
        <f t="shared" si="22"/>
        <v>0</v>
      </c>
      <c r="P54" s="13">
        <f t="shared" si="23"/>
        <v>0</v>
      </c>
      <c r="Q54" s="13">
        <f t="shared" si="24"/>
        <v>0</v>
      </c>
      <c r="R54" s="1"/>
    </row>
    <row r="55" spans="2:20" x14ac:dyDescent="0.2">
      <c r="B55" s="30"/>
      <c r="C55" s="1" t="s">
        <v>53</v>
      </c>
      <c r="G55" s="3"/>
      <c r="H55" s="13">
        <f t="shared" si="19"/>
        <v>0</v>
      </c>
      <c r="I55" s="13">
        <f t="shared" si="20"/>
        <v>0</v>
      </c>
      <c r="K55" s="3"/>
      <c r="L55" s="13">
        <f t="shared" si="21"/>
        <v>0</v>
      </c>
      <c r="M55" s="13">
        <f t="shared" si="22"/>
        <v>0</v>
      </c>
      <c r="P55" s="13">
        <f t="shared" si="23"/>
        <v>0</v>
      </c>
      <c r="Q55" s="13">
        <f t="shared" si="24"/>
        <v>0</v>
      </c>
      <c r="R55" s="1"/>
    </row>
    <row r="56" spans="2:20" x14ac:dyDescent="0.2">
      <c r="B56" s="30"/>
      <c r="C56" s="1" t="s">
        <v>54</v>
      </c>
      <c r="G56" s="3"/>
      <c r="H56" s="13">
        <f t="shared" si="19"/>
        <v>0</v>
      </c>
      <c r="I56" s="13">
        <f t="shared" si="20"/>
        <v>0</v>
      </c>
      <c r="K56" s="3"/>
      <c r="L56" s="13">
        <f t="shared" si="21"/>
        <v>0</v>
      </c>
      <c r="M56" s="13">
        <f t="shared" si="22"/>
        <v>0</v>
      </c>
      <c r="P56" s="13">
        <f t="shared" si="23"/>
        <v>0</v>
      </c>
      <c r="Q56" s="13">
        <f t="shared" si="24"/>
        <v>0</v>
      </c>
      <c r="R56" s="1"/>
    </row>
    <row r="57" spans="2:20" x14ac:dyDescent="0.2">
      <c r="B57" s="30"/>
      <c r="C57" s="1" t="s">
        <v>55</v>
      </c>
      <c r="G57" s="3"/>
      <c r="H57" s="13">
        <f t="shared" si="19"/>
        <v>0</v>
      </c>
      <c r="I57" s="13">
        <f t="shared" si="20"/>
        <v>0</v>
      </c>
      <c r="K57" s="3"/>
      <c r="L57" s="13">
        <f t="shared" si="21"/>
        <v>0</v>
      </c>
      <c r="M57" s="13">
        <f t="shared" si="22"/>
        <v>0</v>
      </c>
      <c r="P57" s="13">
        <f t="shared" si="23"/>
        <v>0</v>
      </c>
      <c r="Q57" s="13">
        <f t="shared" si="24"/>
        <v>0</v>
      </c>
      <c r="R57" s="1"/>
    </row>
    <row r="58" spans="2:20" x14ac:dyDescent="0.2">
      <c r="B58" s="30"/>
      <c r="C58" s="1" t="s">
        <v>56</v>
      </c>
      <c r="G58" s="3"/>
      <c r="H58" s="13">
        <f t="shared" si="19"/>
        <v>0</v>
      </c>
      <c r="I58" s="13">
        <f t="shared" si="20"/>
        <v>0</v>
      </c>
      <c r="K58" s="3"/>
      <c r="L58" s="13">
        <f t="shared" si="21"/>
        <v>0</v>
      </c>
      <c r="M58" s="13">
        <f t="shared" si="22"/>
        <v>0</v>
      </c>
      <c r="P58" s="13">
        <f t="shared" si="23"/>
        <v>0</v>
      </c>
      <c r="Q58" s="13">
        <f t="shared" si="24"/>
        <v>0</v>
      </c>
      <c r="R58" s="1"/>
    </row>
    <row r="59" spans="2:20" x14ac:dyDescent="0.2">
      <c r="B59" s="30"/>
      <c r="C59" s="1" t="s">
        <v>68</v>
      </c>
      <c r="G59" s="3"/>
      <c r="H59" s="13">
        <f t="shared" si="19"/>
        <v>0</v>
      </c>
      <c r="I59" s="13">
        <f t="shared" si="20"/>
        <v>0</v>
      </c>
      <c r="K59" s="3"/>
      <c r="L59" s="13">
        <f t="shared" si="21"/>
        <v>0</v>
      </c>
      <c r="M59" s="13">
        <f t="shared" si="22"/>
        <v>0</v>
      </c>
      <c r="P59" s="13">
        <f t="shared" si="23"/>
        <v>0</v>
      </c>
      <c r="Q59" s="13">
        <f t="shared" si="24"/>
        <v>0</v>
      </c>
      <c r="R59" s="1"/>
    </row>
    <row r="60" spans="2:20" x14ac:dyDescent="0.2">
      <c r="B60" s="30"/>
      <c r="C60" s="1" t="s">
        <v>58</v>
      </c>
      <c r="E60" s="62"/>
      <c r="G60" s="3"/>
      <c r="H60" s="13">
        <f t="shared" si="19"/>
        <v>0</v>
      </c>
      <c r="I60" s="13">
        <f t="shared" si="20"/>
        <v>0</v>
      </c>
      <c r="K60" s="3"/>
      <c r="L60" s="13">
        <f t="shared" si="21"/>
        <v>0</v>
      </c>
      <c r="M60" s="13">
        <f t="shared" si="22"/>
        <v>0</v>
      </c>
      <c r="P60" s="13">
        <f t="shared" si="23"/>
        <v>0</v>
      </c>
      <c r="Q60" s="13">
        <f t="shared" si="24"/>
        <v>0</v>
      </c>
      <c r="R60" s="1"/>
      <c r="T60" s="1"/>
    </row>
    <row r="61" spans="2:20" x14ac:dyDescent="0.2">
      <c r="B61" s="30"/>
      <c r="C61" s="1" t="s">
        <v>57</v>
      </c>
      <c r="G61" s="3"/>
      <c r="H61" s="13">
        <f t="shared" si="19"/>
        <v>0</v>
      </c>
      <c r="I61" s="13">
        <f t="shared" si="20"/>
        <v>0</v>
      </c>
      <c r="K61" s="3"/>
      <c r="L61" s="13">
        <f t="shared" si="21"/>
        <v>0</v>
      </c>
      <c r="M61" s="13">
        <f t="shared" si="22"/>
        <v>0</v>
      </c>
      <c r="P61" s="13">
        <f t="shared" si="23"/>
        <v>0</v>
      </c>
      <c r="Q61" s="13">
        <f t="shared" si="24"/>
        <v>0</v>
      </c>
      <c r="R61" s="1"/>
      <c r="T61" s="22" t="s">
        <v>67</v>
      </c>
    </row>
    <row r="62" spans="2:20" x14ac:dyDescent="0.2">
      <c r="B62" s="30"/>
      <c r="C62" s="1" t="s">
        <v>59</v>
      </c>
      <c r="G62" s="3"/>
      <c r="H62" s="13">
        <f t="shared" si="19"/>
        <v>0</v>
      </c>
      <c r="I62" s="13">
        <f t="shared" si="20"/>
        <v>0</v>
      </c>
      <c r="K62" s="3"/>
      <c r="L62" s="13">
        <f t="shared" si="21"/>
        <v>0</v>
      </c>
      <c r="M62" s="13">
        <f t="shared" si="22"/>
        <v>0</v>
      </c>
      <c r="P62" s="13">
        <f t="shared" si="23"/>
        <v>0</v>
      </c>
      <c r="Q62" s="13">
        <f t="shared" si="24"/>
        <v>0</v>
      </c>
      <c r="R62" s="1"/>
    </row>
    <row r="63" spans="2:20" x14ac:dyDescent="0.2">
      <c r="B63" s="30"/>
      <c r="C63" s="1" t="s">
        <v>60</v>
      </c>
      <c r="E63" s="44"/>
      <c r="G63" s="18"/>
      <c r="H63" s="44">
        <f t="shared" si="19"/>
        <v>0</v>
      </c>
      <c r="I63" s="44">
        <f t="shared" si="20"/>
        <v>0</v>
      </c>
      <c r="K63" s="18"/>
      <c r="L63" s="44">
        <f t="shared" si="21"/>
        <v>0</v>
      </c>
      <c r="M63" s="44">
        <f t="shared" si="22"/>
        <v>0</v>
      </c>
      <c r="O63" s="18"/>
      <c r="P63" s="44">
        <f t="shared" si="23"/>
        <v>0</v>
      </c>
      <c r="Q63" s="44">
        <f t="shared" si="24"/>
        <v>0</v>
      </c>
      <c r="R63" s="1"/>
    </row>
    <row r="64" spans="2:20" x14ac:dyDescent="0.2">
      <c r="B64" s="30">
        <v>2</v>
      </c>
      <c r="C64" s="41" t="s">
        <v>22</v>
      </c>
      <c r="D64" s="41"/>
      <c r="E64" s="43"/>
      <c r="F64" s="35"/>
      <c r="G64" s="42">
        <f>+SUM(G52:G63)</f>
        <v>0</v>
      </c>
      <c r="H64" s="43">
        <f t="shared" si="19"/>
        <v>0</v>
      </c>
      <c r="I64" s="43">
        <f t="shared" si="20"/>
        <v>0</v>
      </c>
      <c r="J64" s="33"/>
      <c r="K64" s="42">
        <f>+SUM(K52:K63)</f>
        <v>0</v>
      </c>
      <c r="L64" s="43">
        <f t="shared" si="21"/>
        <v>0</v>
      </c>
      <c r="M64" s="43">
        <f t="shared" si="22"/>
        <v>0</v>
      </c>
      <c r="N64" s="33"/>
      <c r="O64" s="42">
        <f>+SUM(O52:O63)</f>
        <v>0</v>
      </c>
      <c r="P64" s="43">
        <f t="shared" si="23"/>
        <v>0</v>
      </c>
      <c r="Q64" s="43">
        <f t="shared" si="24"/>
        <v>0</v>
      </c>
      <c r="R64" s="1"/>
    </row>
    <row r="65" spans="2:20" x14ac:dyDescent="0.2">
      <c r="B65" s="30">
        <v>3</v>
      </c>
      <c r="C65" s="45" t="s">
        <v>3</v>
      </c>
      <c r="D65" s="45"/>
      <c r="E65" s="63" t="s">
        <v>32</v>
      </c>
      <c r="F65" s="35"/>
      <c r="G65" s="46">
        <f>+G51-G64</f>
        <v>0</v>
      </c>
      <c r="H65" s="72">
        <f t="shared" si="19"/>
        <v>0</v>
      </c>
      <c r="I65" s="72">
        <f t="shared" si="20"/>
        <v>0</v>
      </c>
      <c r="J65" s="33"/>
      <c r="K65" s="46">
        <f>+K51-K64</f>
        <v>0</v>
      </c>
      <c r="L65" s="72">
        <f t="shared" si="21"/>
        <v>0</v>
      </c>
      <c r="M65" s="72">
        <f t="shared" si="22"/>
        <v>0</v>
      </c>
      <c r="N65" s="33"/>
      <c r="O65" s="46">
        <f>+O51-O64</f>
        <v>0</v>
      </c>
      <c r="P65" s="72">
        <f t="shared" si="23"/>
        <v>0</v>
      </c>
      <c r="Q65" s="72">
        <f t="shared" si="24"/>
        <v>0</v>
      </c>
      <c r="R65" s="1"/>
    </row>
    <row r="66" spans="2:20" x14ac:dyDescent="0.2">
      <c r="B66" s="30"/>
      <c r="C66" s="1" t="s">
        <v>167</v>
      </c>
      <c r="D66" s="30"/>
      <c r="E66" s="64"/>
      <c r="F66" s="30"/>
      <c r="G66" s="3"/>
      <c r="H66" s="13">
        <f t="shared" si="19"/>
        <v>0</v>
      </c>
      <c r="I66" s="13">
        <f t="shared" si="20"/>
        <v>0</v>
      </c>
      <c r="K66" s="3"/>
      <c r="L66" s="13">
        <f t="shared" si="21"/>
        <v>0</v>
      </c>
      <c r="M66" s="13">
        <f t="shared" si="22"/>
        <v>0</v>
      </c>
      <c r="P66" s="13">
        <f t="shared" si="23"/>
        <v>0</v>
      </c>
      <c r="Q66" s="13">
        <f t="shared" si="24"/>
        <v>0</v>
      </c>
      <c r="R66" s="1"/>
      <c r="T66" s="34" t="s">
        <v>236</v>
      </c>
    </row>
    <row r="67" spans="2:20" x14ac:dyDescent="0.2">
      <c r="B67" s="30"/>
      <c r="C67" s="1" t="s">
        <v>61</v>
      </c>
      <c r="D67" s="30"/>
      <c r="E67" s="64"/>
      <c r="F67" s="30"/>
      <c r="G67" s="3"/>
      <c r="H67" s="13">
        <f>+G67/$E$40</f>
        <v>0</v>
      </c>
      <c r="I67" s="13">
        <f>+G67/$E$43</f>
        <v>0</v>
      </c>
      <c r="K67" s="3"/>
      <c r="L67" s="13">
        <f>+K67/$E$40</f>
        <v>0</v>
      </c>
      <c r="M67" s="13">
        <f>+K67/$E$43</f>
        <v>0</v>
      </c>
      <c r="P67" s="13">
        <f>+O67/$E$40</f>
        <v>0</v>
      </c>
      <c r="Q67" s="13">
        <f>+O67/$E$43</f>
        <v>0</v>
      </c>
      <c r="R67" s="1"/>
      <c r="T67" s="34" t="s">
        <v>236</v>
      </c>
    </row>
    <row r="68" spans="2:20" x14ac:dyDescent="0.2">
      <c r="B68" s="30"/>
      <c r="C68" s="1" t="s">
        <v>64</v>
      </c>
      <c r="D68" s="30"/>
      <c r="E68" s="64"/>
      <c r="F68" s="30"/>
      <c r="G68" s="3"/>
      <c r="H68" s="13">
        <f t="shared" si="19"/>
        <v>0</v>
      </c>
      <c r="I68" s="13">
        <f t="shared" si="20"/>
        <v>0</v>
      </c>
      <c r="K68" s="3"/>
      <c r="L68" s="13">
        <f t="shared" ref="L68" si="25">+K68/$E$40</f>
        <v>0</v>
      </c>
      <c r="M68" s="13">
        <f t="shared" ref="M68" si="26">+K68/$E$43</f>
        <v>0</v>
      </c>
      <c r="P68" s="13">
        <f t="shared" ref="P68" si="27">+O68/$E$40</f>
        <v>0</v>
      </c>
      <c r="Q68" s="13">
        <f t="shared" ref="Q68" si="28">+O68/$E$43</f>
        <v>0</v>
      </c>
      <c r="R68" s="1"/>
      <c r="T68" s="34" t="s">
        <v>236</v>
      </c>
    </row>
    <row r="69" spans="2:20" x14ac:dyDescent="0.2">
      <c r="B69" s="30"/>
      <c r="C69" s="1" t="s">
        <v>63</v>
      </c>
      <c r="D69" s="30"/>
      <c r="E69" s="64"/>
      <c r="F69" s="30"/>
      <c r="G69" s="3"/>
      <c r="H69" s="13">
        <f>+G69/$E$40</f>
        <v>0</v>
      </c>
      <c r="I69" s="13">
        <f>+G69/$E$43</f>
        <v>0</v>
      </c>
      <c r="K69" s="3"/>
      <c r="L69" s="13">
        <f>+K69/$E$40</f>
        <v>0</v>
      </c>
      <c r="M69" s="13">
        <f>+K69/$E$43</f>
        <v>0</v>
      </c>
      <c r="P69" s="13">
        <f>+O69/$E$40</f>
        <v>0</v>
      </c>
      <c r="Q69" s="13">
        <f>+O69/$E$43</f>
        <v>0</v>
      </c>
      <c r="R69" s="1"/>
      <c r="T69" s="34" t="s">
        <v>236</v>
      </c>
    </row>
    <row r="70" spans="2:20" x14ac:dyDescent="0.2">
      <c r="B70" s="30">
        <v>4</v>
      </c>
      <c r="C70" s="41" t="s">
        <v>21</v>
      </c>
      <c r="D70" s="41"/>
      <c r="E70" s="43"/>
      <c r="F70" s="35"/>
      <c r="G70" s="42">
        <f>+SUM(G66:G69)</f>
        <v>0</v>
      </c>
      <c r="H70" s="43">
        <f t="shared" si="19"/>
        <v>0</v>
      </c>
      <c r="I70" s="43">
        <f t="shared" si="20"/>
        <v>0</v>
      </c>
      <c r="J70" s="33"/>
      <c r="K70" s="42">
        <f>+SUM(K66:K69)</f>
        <v>0</v>
      </c>
      <c r="L70" s="43">
        <f t="shared" ref="L70:L74" si="29">+K70/$E$40</f>
        <v>0</v>
      </c>
      <c r="M70" s="43">
        <f t="shared" ref="M70:M74" si="30">+K70/$E$43</f>
        <v>0</v>
      </c>
      <c r="N70" s="33"/>
      <c r="O70" s="42">
        <f>+SUM(O66:O69)</f>
        <v>0</v>
      </c>
      <c r="P70" s="43">
        <f t="shared" ref="P70:P74" si="31">+O70/$E$40</f>
        <v>0</v>
      </c>
      <c r="Q70" s="43">
        <f t="shared" ref="Q70:Q74" si="32">+O70/$E$43</f>
        <v>0</v>
      </c>
      <c r="R70" s="1"/>
    </row>
    <row r="71" spans="2:20" x14ac:dyDescent="0.2">
      <c r="B71" s="30">
        <v>6</v>
      </c>
      <c r="C71" s="45" t="s">
        <v>1</v>
      </c>
      <c r="D71" s="45"/>
      <c r="E71" s="63" t="s">
        <v>36</v>
      </c>
      <c r="G71" s="46">
        <f>+G65-G70</f>
        <v>0</v>
      </c>
      <c r="H71" s="72">
        <f t="shared" si="19"/>
        <v>0</v>
      </c>
      <c r="I71" s="72">
        <f t="shared" si="20"/>
        <v>0</v>
      </c>
      <c r="K71" s="46">
        <f>+K65-K70</f>
        <v>0</v>
      </c>
      <c r="L71" s="72">
        <f t="shared" si="29"/>
        <v>0</v>
      </c>
      <c r="M71" s="72">
        <f t="shared" si="30"/>
        <v>0</v>
      </c>
      <c r="O71" s="46">
        <f>+O65-O70</f>
        <v>0</v>
      </c>
      <c r="P71" s="72">
        <f t="shared" si="31"/>
        <v>0</v>
      </c>
      <c r="Q71" s="72">
        <f t="shared" si="32"/>
        <v>0</v>
      </c>
      <c r="R71" s="1"/>
    </row>
    <row r="72" spans="2:20" x14ac:dyDescent="0.2">
      <c r="B72" s="30">
        <v>7</v>
      </c>
      <c r="C72" s="1" t="s">
        <v>20</v>
      </c>
      <c r="D72" s="30"/>
      <c r="E72" s="64"/>
      <c r="F72" s="30"/>
      <c r="G72" s="18"/>
      <c r="H72" s="44">
        <f t="shared" ref="H72" si="33">+G72/$E$40</f>
        <v>0</v>
      </c>
      <c r="I72" s="44">
        <f t="shared" ref="I72" si="34">+G72/$E$43</f>
        <v>0</v>
      </c>
      <c r="K72" s="18"/>
      <c r="L72" s="44">
        <f t="shared" ref="L72" si="35">+K72/$E$40</f>
        <v>0</v>
      </c>
      <c r="M72" s="44">
        <f t="shared" ref="M72" si="36">+K72/$E$43</f>
        <v>0</v>
      </c>
      <c r="O72" s="18"/>
      <c r="P72" s="44">
        <f t="shared" ref="P72" si="37">+O72/$E$40</f>
        <v>0</v>
      </c>
      <c r="Q72" s="44">
        <f t="shared" ref="Q72" si="38">+O72/$E$43</f>
        <v>0</v>
      </c>
      <c r="R72" s="1"/>
      <c r="T72" s="34" t="s">
        <v>219</v>
      </c>
    </row>
    <row r="73" spans="2:20" x14ac:dyDescent="0.2">
      <c r="B73" s="30">
        <v>8</v>
      </c>
      <c r="C73" s="1" t="s">
        <v>30</v>
      </c>
      <c r="E73" s="57"/>
      <c r="G73" s="18"/>
      <c r="H73" s="44">
        <f t="shared" si="19"/>
        <v>0</v>
      </c>
      <c r="I73" s="44">
        <f t="shared" si="20"/>
        <v>0</v>
      </c>
      <c r="K73" s="18"/>
      <c r="L73" s="44">
        <f t="shared" si="29"/>
        <v>0</v>
      </c>
      <c r="M73" s="44">
        <f t="shared" si="30"/>
        <v>0</v>
      </c>
      <c r="O73" s="18"/>
      <c r="P73" s="44">
        <f t="shared" si="31"/>
        <v>0</v>
      </c>
      <c r="Q73" s="44">
        <f t="shared" si="32"/>
        <v>0</v>
      </c>
      <c r="R73" s="1"/>
    </row>
    <row r="74" spans="2:20" x14ac:dyDescent="0.2">
      <c r="B74" s="30">
        <v>9</v>
      </c>
      <c r="C74" s="6" t="s">
        <v>2</v>
      </c>
      <c r="D74" s="6"/>
      <c r="E74" s="56" t="s">
        <v>37</v>
      </c>
      <c r="G74" s="7">
        <f>+G71-G73-G72</f>
        <v>0</v>
      </c>
      <c r="H74" s="73">
        <f t="shared" si="19"/>
        <v>0</v>
      </c>
      <c r="I74" s="73">
        <f t="shared" si="20"/>
        <v>0</v>
      </c>
      <c r="K74" s="7">
        <f>+K71-K73-K72</f>
        <v>0</v>
      </c>
      <c r="L74" s="73">
        <f t="shared" si="29"/>
        <v>0</v>
      </c>
      <c r="M74" s="73">
        <f t="shared" si="30"/>
        <v>0</v>
      </c>
      <c r="O74" s="7">
        <f>+O71-O73-O72</f>
        <v>0</v>
      </c>
      <c r="P74" s="73">
        <f t="shared" si="31"/>
        <v>0</v>
      </c>
      <c r="Q74" s="73">
        <f t="shared" si="32"/>
        <v>0</v>
      </c>
      <c r="R74" s="1"/>
    </row>
    <row r="75" spans="2:20" ht="12.75" customHeight="1" x14ac:dyDescent="0.2"/>
    <row r="76" spans="2:20" ht="12.75" customHeight="1" x14ac:dyDescent="0.2"/>
    <row r="77" spans="2:20" x14ac:dyDescent="0.2">
      <c r="B77" s="30">
        <v>10</v>
      </c>
      <c r="C77" s="4" t="s">
        <v>65</v>
      </c>
      <c r="D77" s="4"/>
      <c r="E77" s="60"/>
      <c r="F77" s="5">
        <f>+SUM(F54:F63,F66:F69)</f>
        <v>0</v>
      </c>
      <c r="G77" s="5">
        <f>+SUM(G54:G63,G66:G69)</f>
        <v>0</v>
      </c>
      <c r="K77" s="5">
        <f>+SUM(K54:K63,K66:K69)</f>
        <v>0</v>
      </c>
      <c r="O77" s="5">
        <f>+SUM(O54:O63,O66:O69)</f>
        <v>0</v>
      </c>
      <c r="T77" s="34" t="s">
        <v>66</v>
      </c>
    </row>
    <row r="78" spans="2:20" x14ac:dyDescent="0.2">
      <c r="B78" s="30">
        <v>11</v>
      </c>
      <c r="C78" s="6" t="s">
        <v>10</v>
      </c>
      <c r="D78" s="6"/>
      <c r="E78" s="71" t="s">
        <v>102</v>
      </c>
      <c r="G78" s="77">
        <f>IFERROR(G74/G77,0)</f>
        <v>0</v>
      </c>
      <c r="K78" s="77">
        <f>IFERROR(K74/K77,0)</f>
        <v>0</v>
      </c>
      <c r="O78" s="77">
        <f>IFERROR(O74/O77,0)</f>
        <v>0</v>
      </c>
    </row>
    <row r="79" spans="2:20" ht="12.75" customHeight="1" x14ac:dyDescent="0.2"/>
    <row r="80" spans="2:20" ht="12.75" customHeight="1" x14ac:dyDescent="0.2"/>
    <row r="81" spans="1:21" x14ac:dyDescent="0.2">
      <c r="A81" s="20"/>
      <c r="B81" s="20"/>
      <c r="C81" s="20"/>
      <c r="D81" s="20"/>
      <c r="E81" s="61"/>
      <c r="F81" s="20"/>
      <c r="G81" s="69"/>
      <c r="H81" s="20"/>
      <c r="I81" s="20"/>
      <c r="J81" s="20"/>
      <c r="K81" s="69"/>
      <c r="L81" s="20"/>
      <c r="M81" s="20"/>
      <c r="N81" s="20"/>
      <c r="O81" s="65"/>
      <c r="P81" s="20"/>
      <c r="Q81" s="20"/>
      <c r="R81" s="20"/>
      <c r="S81" s="20"/>
      <c r="T81" s="48"/>
      <c r="U81" s="20"/>
    </row>
    <row r="82" spans="1:21" x14ac:dyDescent="0.2">
      <c r="A82" s="20"/>
      <c r="B82" s="20"/>
      <c r="C82" s="20"/>
      <c r="D82" s="20"/>
      <c r="E82" s="61"/>
      <c r="F82" s="20"/>
      <c r="G82" s="69"/>
      <c r="H82" s="20"/>
      <c r="I82" s="20"/>
      <c r="J82" s="20"/>
      <c r="K82" s="69"/>
      <c r="L82" s="20"/>
      <c r="M82" s="20"/>
      <c r="N82" s="20"/>
      <c r="O82" s="65"/>
      <c r="P82" s="20"/>
      <c r="Q82" s="20"/>
      <c r="R82" s="20"/>
      <c r="S82" s="20"/>
      <c r="T82" s="48"/>
      <c r="U82" s="20"/>
    </row>
    <row r="83" spans="1:21" ht="6.75" customHeight="1" x14ac:dyDescent="0.2"/>
    <row r="84" spans="1:21" s="14" customFormat="1" ht="17.25" customHeight="1" x14ac:dyDescent="0.2">
      <c r="D84" s="17" t="s">
        <v>16</v>
      </c>
      <c r="E84" s="54"/>
      <c r="G84" s="70"/>
      <c r="H84" s="17" t="s">
        <v>237</v>
      </c>
      <c r="I84" s="16"/>
      <c r="J84" s="16"/>
      <c r="K84" s="67"/>
      <c r="L84" s="16"/>
      <c r="M84" s="16"/>
      <c r="N84" s="16"/>
      <c r="P84" s="78" t="s">
        <v>144</v>
      </c>
      <c r="R84" s="16"/>
      <c r="T84" s="47"/>
    </row>
    <row r="85" spans="1:21" ht="17.25" customHeight="1" x14ac:dyDescent="0.2">
      <c r="D85" s="21" t="s">
        <v>17</v>
      </c>
      <c r="E85" s="55"/>
    </row>
    <row r="86" spans="1:21" ht="12.75" customHeight="1" x14ac:dyDescent="0.2"/>
    <row r="87" spans="1:21" ht="12.75" customHeight="1" x14ac:dyDescent="0.2">
      <c r="B87" s="1" t="s">
        <v>69</v>
      </c>
      <c r="D87" s="119" t="s">
        <v>153</v>
      </c>
      <c r="E87" s="119"/>
    </row>
    <row r="88" spans="1:21" ht="12.75" customHeight="1" x14ac:dyDescent="0.2"/>
    <row r="89" spans="1:21" ht="12.75" customHeight="1" x14ac:dyDescent="0.2">
      <c r="G89" s="111" t="s">
        <v>25</v>
      </c>
      <c r="H89" s="111"/>
      <c r="I89" s="53"/>
      <c r="J89" s="33"/>
      <c r="K89" s="111" t="s">
        <v>26</v>
      </c>
      <c r="L89" s="111"/>
      <c r="M89" s="53"/>
      <c r="N89" s="33"/>
      <c r="O89" s="111" t="s">
        <v>27</v>
      </c>
      <c r="P89" s="111"/>
      <c r="Q89" s="53"/>
      <c r="R89" s="32"/>
    </row>
    <row r="90" spans="1:21" ht="12.75" customHeight="1" x14ac:dyDescent="0.2">
      <c r="E90" s="3" t="s">
        <v>95</v>
      </c>
      <c r="G90" s="66" t="s">
        <v>14</v>
      </c>
      <c r="H90" s="9" t="s">
        <v>50</v>
      </c>
      <c r="I90" s="1"/>
      <c r="J90" s="1"/>
      <c r="K90" s="66" t="s">
        <v>14</v>
      </c>
      <c r="L90" s="9" t="s">
        <v>50</v>
      </c>
      <c r="M90" s="1"/>
      <c r="O90" s="3" t="s">
        <v>14</v>
      </c>
      <c r="P90" s="9" t="s">
        <v>51</v>
      </c>
      <c r="Q90" s="1"/>
      <c r="R90" s="1"/>
    </row>
    <row r="91" spans="1:21" ht="12.75" customHeight="1" x14ac:dyDescent="0.2">
      <c r="B91" s="30"/>
      <c r="C91" s="38" t="s">
        <v>73</v>
      </c>
      <c r="G91" s="3"/>
      <c r="H91" s="13">
        <f t="shared" ref="H91:H96" si="39">IFERROR(G91/SUM($E$95+$E$94),0)</f>
        <v>0</v>
      </c>
      <c r="I91" s="1"/>
      <c r="J91" s="1"/>
      <c r="L91" s="13">
        <f t="shared" ref="L91:L96" si="40">IFERROR(K91/SUM($E$95+$E$94),0)</f>
        <v>0</v>
      </c>
      <c r="M91" s="1"/>
      <c r="P91" s="13">
        <f t="shared" ref="P91:P96" si="41">IFERROR(O91/SUM($E$95+$E$94),0)</f>
        <v>0</v>
      </c>
      <c r="Q91" s="1"/>
      <c r="R91" s="1"/>
      <c r="T91" s="34" t="s">
        <v>71</v>
      </c>
    </row>
    <row r="92" spans="1:21" ht="12.75" customHeight="1" x14ac:dyDescent="0.2">
      <c r="B92" s="30"/>
      <c r="C92" s="38" t="s">
        <v>79</v>
      </c>
      <c r="E92" s="44"/>
      <c r="G92" s="18"/>
      <c r="H92" s="44">
        <f t="shared" si="39"/>
        <v>0</v>
      </c>
      <c r="I92" s="1"/>
      <c r="J92" s="1"/>
      <c r="L92" s="44">
        <f t="shared" si="40"/>
        <v>0</v>
      </c>
      <c r="M92" s="1"/>
      <c r="O92" s="18"/>
      <c r="P92" s="44">
        <f t="shared" si="41"/>
        <v>0</v>
      </c>
      <c r="Q92" s="1"/>
      <c r="R92" s="1"/>
    </row>
    <row r="93" spans="1:21" ht="12.75" customHeight="1" x14ac:dyDescent="0.2">
      <c r="B93" s="30"/>
      <c r="C93" s="1" t="s">
        <v>75</v>
      </c>
      <c r="H93" s="13">
        <f t="shared" si="39"/>
        <v>0</v>
      </c>
      <c r="I93" s="1"/>
      <c r="L93" s="13">
        <f t="shared" si="40"/>
        <v>0</v>
      </c>
      <c r="M93" s="1"/>
      <c r="P93" s="13">
        <f t="shared" si="41"/>
        <v>0</v>
      </c>
      <c r="Q93" s="1"/>
      <c r="T93" s="34" t="s">
        <v>71</v>
      </c>
    </row>
    <row r="94" spans="1:21" ht="12.75" customHeight="1" x14ac:dyDescent="0.2">
      <c r="B94" s="30"/>
      <c r="C94" s="1" t="s">
        <v>76</v>
      </c>
      <c r="H94" s="13">
        <f t="shared" si="39"/>
        <v>0</v>
      </c>
      <c r="I94" s="1"/>
      <c r="L94" s="13">
        <f t="shared" si="40"/>
        <v>0</v>
      </c>
      <c r="M94" s="1"/>
      <c r="P94" s="13">
        <f t="shared" si="41"/>
        <v>0</v>
      </c>
      <c r="Q94" s="1"/>
      <c r="T94" s="34" t="s">
        <v>154</v>
      </c>
    </row>
    <row r="95" spans="1:21" ht="12.75" customHeight="1" x14ac:dyDescent="0.2">
      <c r="B95" s="30"/>
      <c r="C95" s="1" t="s">
        <v>78</v>
      </c>
      <c r="H95" s="13">
        <f t="shared" si="39"/>
        <v>0</v>
      </c>
      <c r="I95" s="1"/>
      <c r="L95" s="13">
        <f t="shared" si="40"/>
        <v>0</v>
      </c>
      <c r="M95" s="1"/>
      <c r="P95" s="13">
        <f t="shared" si="41"/>
        <v>0</v>
      </c>
      <c r="Q95" s="1"/>
      <c r="T95" s="34" t="s">
        <v>71</v>
      </c>
    </row>
    <row r="96" spans="1:21" ht="12.75" customHeight="1" x14ac:dyDescent="0.2">
      <c r="B96" s="30"/>
      <c r="C96" s="45" t="s">
        <v>89</v>
      </c>
      <c r="D96" s="45"/>
      <c r="E96" s="63"/>
      <c r="G96" s="46">
        <f>+SUM(G91:G93)-SUM(G94:G95)</f>
        <v>0</v>
      </c>
      <c r="H96" s="72">
        <f t="shared" si="39"/>
        <v>0</v>
      </c>
      <c r="I96" s="1"/>
      <c r="K96" s="46">
        <f>+SUM(K91:K93)-SUM(K94:K95)</f>
        <v>0</v>
      </c>
      <c r="L96" s="72">
        <f t="shared" si="40"/>
        <v>0</v>
      </c>
      <c r="M96" s="1"/>
      <c r="O96" s="46">
        <f>+SUM(O91:O93)-SUM(O94:O95)</f>
        <v>0</v>
      </c>
      <c r="P96" s="72">
        <f t="shared" si="41"/>
        <v>0</v>
      </c>
      <c r="Q96" s="1"/>
    </row>
    <row r="97" spans="1:21" ht="12.75" customHeight="1" x14ac:dyDescent="0.2">
      <c r="H97" s="80"/>
      <c r="I97" s="1"/>
      <c r="L97" s="80"/>
      <c r="M97" s="1"/>
      <c r="P97" s="80"/>
      <c r="Q97" s="1"/>
    </row>
    <row r="98" spans="1:21" ht="12.75" customHeight="1" x14ac:dyDescent="0.2">
      <c r="C98" s="1" t="s">
        <v>74</v>
      </c>
      <c r="H98" s="13">
        <f>IFERROR(G98/$E$98,0)</f>
        <v>0</v>
      </c>
      <c r="I98" s="1"/>
      <c r="L98" s="13">
        <f>IFERROR(K98/$E$98,0)</f>
        <v>0</v>
      </c>
      <c r="M98" s="1"/>
      <c r="P98" s="13">
        <f>IFERROR(O98/$E$98,0)</f>
        <v>0</v>
      </c>
      <c r="Q98" s="1"/>
      <c r="T98" s="34" t="s">
        <v>94</v>
      </c>
    </row>
    <row r="99" spans="1:21" ht="12.75" customHeight="1" x14ac:dyDescent="0.2">
      <c r="C99" s="1" t="s">
        <v>81</v>
      </c>
      <c r="H99" s="13">
        <f t="shared" ref="H99:H103" si="42">IFERROR(G99/$E$98,0)</f>
        <v>0</v>
      </c>
      <c r="I99" s="1"/>
      <c r="L99" s="13">
        <f t="shared" ref="L99:L103" si="43">IFERROR(K99/$E$98,0)</f>
        <v>0</v>
      </c>
      <c r="M99" s="1"/>
      <c r="P99" s="13">
        <f t="shared" ref="P99:P103" si="44">IFERROR(O99/$E$98,0)</f>
        <v>0</v>
      </c>
      <c r="Q99" s="1"/>
    </row>
    <row r="100" spans="1:21" ht="12.75" customHeight="1" x14ac:dyDescent="0.2">
      <c r="C100" s="1" t="s">
        <v>82</v>
      </c>
      <c r="H100" s="13">
        <f t="shared" si="42"/>
        <v>0</v>
      </c>
      <c r="I100" s="1"/>
      <c r="L100" s="13">
        <f t="shared" si="43"/>
        <v>0</v>
      </c>
      <c r="M100" s="1"/>
      <c r="P100" s="13">
        <f t="shared" si="44"/>
        <v>0</v>
      </c>
      <c r="Q100" s="1"/>
    </row>
    <row r="101" spans="1:21" ht="12.75" customHeight="1" x14ac:dyDescent="0.2">
      <c r="C101" s="1" t="s">
        <v>85</v>
      </c>
      <c r="H101" s="13">
        <f t="shared" si="42"/>
        <v>0</v>
      </c>
      <c r="I101" s="1"/>
      <c r="L101" s="13">
        <f t="shared" si="43"/>
        <v>0</v>
      </c>
      <c r="M101" s="1"/>
      <c r="P101" s="13">
        <f t="shared" si="44"/>
        <v>0</v>
      </c>
      <c r="Q101" s="1"/>
    </row>
    <row r="102" spans="1:21" ht="12.75" customHeight="1" x14ac:dyDescent="0.2">
      <c r="C102" s="1" t="s">
        <v>84</v>
      </c>
      <c r="H102" s="13">
        <f t="shared" si="42"/>
        <v>0</v>
      </c>
      <c r="I102" s="1"/>
      <c r="L102" s="13">
        <f t="shared" si="43"/>
        <v>0</v>
      </c>
      <c r="M102" s="1"/>
      <c r="P102" s="13">
        <f t="shared" si="44"/>
        <v>0</v>
      </c>
      <c r="Q102" s="1"/>
    </row>
    <row r="103" spans="1:21" ht="12.75" customHeight="1" x14ac:dyDescent="0.2">
      <c r="B103" s="30"/>
      <c r="C103" s="41" t="s">
        <v>79</v>
      </c>
      <c r="D103" s="41"/>
      <c r="E103" s="43"/>
      <c r="F103" s="35"/>
      <c r="G103" s="42">
        <f>+G98-SUM(G99:G102)</f>
        <v>0</v>
      </c>
      <c r="H103" s="43">
        <f t="shared" si="42"/>
        <v>0</v>
      </c>
      <c r="I103" s="1"/>
      <c r="J103" s="33"/>
      <c r="K103" s="42">
        <f>+K98-SUM(K99:K102)</f>
        <v>0</v>
      </c>
      <c r="L103" s="43">
        <f t="shared" si="43"/>
        <v>0</v>
      </c>
      <c r="M103" s="1"/>
      <c r="N103" s="33"/>
      <c r="O103" s="42">
        <f>+O98-SUM(O99:O102)</f>
        <v>0</v>
      </c>
      <c r="P103" s="43">
        <f t="shared" si="44"/>
        <v>0</v>
      </c>
      <c r="Q103" s="1"/>
    </row>
    <row r="104" spans="1:21" ht="12.75" customHeight="1" x14ac:dyDescent="0.2">
      <c r="H104" s="10"/>
    </row>
    <row r="105" spans="1:21" ht="12.75" customHeight="1" x14ac:dyDescent="0.2">
      <c r="C105" s="35" t="s">
        <v>155</v>
      </c>
      <c r="D105" s="35"/>
      <c r="E105" s="74"/>
      <c r="F105" s="35"/>
      <c r="G105" s="75"/>
      <c r="H105" s="33"/>
      <c r="I105" s="33"/>
      <c r="J105" s="33"/>
      <c r="K105" s="7">
        <v>0</v>
      </c>
      <c r="L105" s="73">
        <v>0</v>
      </c>
      <c r="N105" s="33"/>
      <c r="O105" s="7">
        <v>0</v>
      </c>
      <c r="P105" s="73">
        <v>0</v>
      </c>
      <c r="T105" s="34" t="s">
        <v>156</v>
      </c>
    </row>
    <row r="106" spans="1:21" ht="12.75" customHeight="1" x14ac:dyDescent="0.2">
      <c r="H106" s="10"/>
    </row>
    <row r="107" spans="1:21" x14ac:dyDescent="0.2">
      <c r="A107" s="20"/>
      <c r="B107" s="20"/>
      <c r="C107" s="20"/>
      <c r="D107" s="20"/>
      <c r="E107" s="61"/>
      <c r="F107" s="20"/>
      <c r="G107" s="69"/>
      <c r="H107" s="20"/>
      <c r="I107" s="20"/>
      <c r="J107" s="20"/>
      <c r="K107" s="69"/>
      <c r="L107" s="20"/>
      <c r="M107" s="20"/>
      <c r="N107" s="20"/>
      <c r="O107" s="65"/>
      <c r="P107" s="20"/>
      <c r="Q107" s="20"/>
      <c r="R107" s="20"/>
      <c r="S107" s="20"/>
      <c r="T107" s="48"/>
      <c r="U107" s="20"/>
    </row>
    <row r="108" spans="1:21" x14ac:dyDescent="0.2">
      <c r="A108" s="20"/>
      <c r="B108" s="20"/>
      <c r="C108" s="20"/>
      <c r="D108" s="20"/>
      <c r="E108" s="61"/>
      <c r="F108" s="20"/>
      <c r="G108" s="69"/>
      <c r="H108" s="20"/>
      <c r="I108" s="20"/>
      <c r="J108" s="20"/>
      <c r="K108" s="69"/>
      <c r="L108" s="20"/>
      <c r="M108" s="20"/>
      <c r="N108" s="20"/>
      <c r="O108" s="65"/>
      <c r="P108" s="20"/>
      <c r="Q108" s="20"/>
      <c r="R108" s="20"/>
      <c r="S108" s="20"/>
      <c r="T108" s="48"/>
      <c r="U108" s="20"/>
    </row>
    <row r="109" spans="1:21" ht="6.75" customHeight="1" x14ac:dyDescent="0.2"/>
    <row r="110" spans="1:21" s="14" customFormat="1" ht="17.25" customHeight="1" x14ac:dyDescent="0.2">
      <c r="D110" s="17" t="s">
        <v>16</v>
      </c>
      <c r="E110" s="54"/>
      <c r="G110" s="70"/>
      <c r="H110" s="17" t="s">
        <v>98</v>
      </c>
      <c r="I110" s="16"/>
      <c r="J110" s="16"/>
      <c r="K110" s="67"/>
      <c r="L110" s="16"/>
      <c r="M110" s="16"/>
      <c r="N110" s="16"/>
      <c r="O110" s="78" t="s">
        <v>144</v>
      </c>
      <c r="P110" s="16"/>
      <c r="Q110" s="16"/>
      <c r="R110" s="16"/>
      <c r="T110" s="47"/>
    </row>
    <row r="111" spans="1:21" ht="17.25" customHeight="1" x14ac:dyDescent="0.2">
      <c r="D111" s="21" t="s">
        <v>17</v>
      </c>
      <c r="E111" s="55"/>
    </row>
    <row r="112" spans="1:21" ht="12.75" customHeight="1" x14ac:dyDescent="0.2"/>
    <row r="113" spans="2:20" ht="12.75" customHeight="1" x14ac:dyDescent="0.2">
      <c r="B113" s="1" t="s">
        <v>91</v>
      </c>
      <c r="D113" s="119" t="s">
        <v>168</v>
      </c>
      <c r="E113" s="119"/>
    </row>
    <row r="114" spans="2:20" ht="12.75" customHeight="1" x14ac:dyDescent="0.2"/>
    <row r="115" spans="2:20" ht="12.75" customHeight="1" x14ac:dyDescent="0.2">
      <c r="G115" s="111" t="s">
        <v>25</v>
      </c>
      <c r="H115" s="111"/>
      <c r="I115" s="111"/>
      <c r="J115" s="33"/>
      <c r="K115" s="111" t="s">
        <v>26</v>
      </c>
      <c r="L115" s="111"/>
      <c r="M115" s="111"/>
      <c r="N115" s="33"/>
      <c r="O115" s="111" t="s">
        <v>27</v>
      </c>
      <c r="P115" s="111"/>
      <c r="Q115" s="111"/>
      <c r="R115" s="32"/>
    </row>
    <row r="116" spans="2:20" ht="12.75" customHeight="1" x14ac:dyDescent="0.2">
      <c r="E116" s="3" t="s">
        <v>90</v>
      </c>
      <c r="G116" s="66" t="s">
        <v>14</v>
      </c>
      <c r="H116" s="9" t="s">
        <v>96</v>
      </c>
      <c r="J116" s="1"/>
      <c r="K116" s="66" t="s">
        <v>14</v>
      </c>
      <c r="L116" s="9" t="s">
        <v>96</v>
      </c>
      <c r="O116" s="3" t="s">
        <v>14</v>
      </c>
      <c r="P116" s="9" t="s">
        <v>97</v>
      </c>
      <c r="R116" s="1"/>
    </row>
    <row r="117" spans="2:20" ht="12.75" customHeight="1" x14ac:dyDescent="0.2">
      <c r="C117" s="38" t="s">
        <v>73</v>
      </c>
      <c r="G117" s="3"/>
      <c r="H117" s="39">
        <f>IFERROR(G117/SUM($E$119:$E$121),0)</f>
        <v>0</v>
      </c>
      <c r="I117" s="1"/>
      <c r="J117" s="1"/>
      <c r="L117" s="39">
        <f>IFERROR(K117/SUM($E$119:$E$121),0)</f>
        <v>0</v>
      </c>
      <c r="M117" s="1"/>
      <c r="P117" s="39">
        <f>IFERROR(O117/SUM($E$119:$E$121),0)</f>
        <v>0</v>
      </c>
      <c r="Q117" s="1"/>
      <c r="R117" s="1"/>
      <c r="T117" s="34" t="s">
        <v>157</v>
      </c>
    </row>
    <row r="118" spans="2:20" ht="12.75" customHeight="1" x14ac:dyDescent="0.2">
      <c r="C118" s="1" t="s">
        <v>92</v>
      </c>
      <c r="H118" s="39">
        <f t="shared" ref="H118:H122" si="45">IFERROR(G118/SUM($E$119:$E$121),0)</f>
        <v>0</v>
      </c>
      <c r="I118" s="1"/>
      <c r="L118" s="39">
        <f t="shared" ref="L118:L121" si="46">IFERROR(K118/SUM($E$119:$E$121),0)</f>
        <v>0</v>
      </c>
      <c r="M118" s="1"/>
      <c r="P118" s="39">
        <f t="shared" ref="P118:P122" si="47">IFERROR(O118/SUM($E$119:$E$121),0)</f>
        <v>0</v>
      </c>
      <c r="Q118" s="1"/>
      <c r="T118" s="34" t="s">
        <v>158</v>
      </c>
    </row>
    <row r="119" spans="2:20" ht="12.75" customHeight="1" x14ac:dyDescent="0.2">
      <c r="C119" s="38" t="s">
        <v>80</v>
      </c>
      <c r="E119" s="44"/>
      <c r="G119" s="18"/>
      <c r="H119" s="50">
        <f t="shared" si="45"/>
        <v>0</v>
      </c>
      <c r="I119" s="1"/>
      <c r="J119" s="1"/>
      <c r="L119" s="50">
        <f t="shared" si="46"/>
        <v>0</v>
      </c>
      <c r="M119" s="1"/>
      <c r="O119" s="18"/>
      <c r="P119" s="50">
        <f t="shared" si="47"/>
        <v>0</v>
      </c>
      <c r="Q119" s="1"/>
      <c r="R119" s="1"/>
      <c r="T119" s="34" t="s">
        <v>159</v>
      </c>
    </row>
    <row r="120" spans="2:20" ht="12.75" customHeight="1" x14ac:dyDescent="0.2">
      <c r="C120" s="1" t="s">
        <v>77</v>
      </c>
      <c r="H120" s="39">
        <f t="shared" si="45"/>
        <v>0</v>
      </c>
      <c r="I120" s="1"/>
      <c r="L120" s="39">
        <f t="shared" si="46"/>
        <v>0</v>
      </c>
      <c r="M120" s="1"/>
      <c r="P120" s="39">
        <f t="shared" si="47"/>
        <v>0</v>
      </c>
      <c r="Q120" s="1"/>
      <c r="T120" s="34" t="s">
        <v>159</v>
      </c>
    </row>
    <row r="121" spans="2:20" ht="12.75" customHeight="1" x14ac:dyDescent="0.2">
      <c r="C121" s="1" t="s">
        <v>78</v>
      </c>
      <c r="H121" s="39">
        <f t="shared" si="45"/>
        <v>0</v>
      </c>
      <c r="I121" s="1"/>
      <c r="L121" s="39">
        <f t="shared" si="46"/>
        <v>0</v>
      </c>
      <c r="M121" s="1"/>
      <c r="P121" s="39">
        <f t="shared" si="47"/>
        <v>0</v>
      </c>
      <c r="Q121" s="1"/>
      <c r="T121" s="34" t="s">
        <v>157</v>
      </c>
    </row>
    <row r="122" spans="2:20" ht="12.75" customHeight="1" x14ac:dyDescent="0.2">
      <c r="B122" s="30"/>
      <c r="C122" s="45" t="s">
        <v>93</v>
      </c>
      <c r="D122" s="45"/>
      <c r="E122" s="63"/>
      <c r="G122" s="46">
        <f>+SUM(G117:G118)-SUM(G119:G121)</f>
        <v>0</v>
      </c>
      <c r="H122" s="52">
        <f t="shared" si="45"/>
        <v>0</v>
      </c>
      <c r="I122" s="1"/>
      <c r="K122" s="46"/>
      <c r="L122" s="52"/>
      <c r="M122" s="1"/>
      <c r="O122" s="46">
        <f>+SUM(O117:O118)-SUM(O119:O121)</f>
        <v>0</v>
      </c>
      <c r="P122" s="52">
        <f t="shared" si="47"/>
        <v>0</v>
      </c>
      <c r="Q122" s="1"/>
    </row>
    <row r="123" spans="2:20" ht="12.75" customHeight="1" x14ac:dyDescent="0.2">
      <c r="E123" s="62"/>
      <c r="G123" s="68"/>
      <c r="H123" s="1"/>
      <c r="I123" s="1"/>
      <c r="J123" s="1"/>
      <c r="K123" s="68"/>
      <c r="L123" s="1"/>
      <c r="M123" s="1"/>
      <c r="N123" s="1"/>
      <c r="O123" s="62"/>
      <c r="P123" s="1"/>
      <c r="Q123" s="1"/>
      <c r="R123" s="1"/>
      <c r="T123" s="1"/>
    </row>
    <row r="124" spans="2:20" ht="12.75" customHeight="1" x14ac:dyDescent="0.2">
      <c r="E124" s="62"/>
      <c r="G124" s="68"/>
      <c r="H124" s="1"/>
      <c r="I124" s="1"/>
      <c r="J124" s="1"/>
      <c r="K124" s="68"/>
      <c r="L124" s="1"/>
      <c r="M124" s="1"/>
      <c r="N124" s="1"/>
      <c r="O124" s="62"/>
      <c r="P124" s="1"/>
      <c r="Q124" s="1"/>
      <c r="R124" s="1"/>
      <c r="T124" s="1"/>
    </row>
    <row r="125" spans="2:20" ht="12.75" customHeight="1" x14ac:dyDescent="0.2">
      <c r="C125" s="1" t="s">
        <v>70</v>
      </c>
      <c r="E125" s="13">
        <v>1</v>
      </c>
      <c r="H125" s="39">
        <f>+G125/$E$125</f>
        <v>0</v>
      </c>
      <c r="I125" s="1"/>
      <c r="L125" s="39">
        <f>+K125/$E$125</f>
        <v>0</v>
      </c>
      <c r="M125" s="1"/>
      <c r="P125" s="39">
        <f>+O125/$E$125</f>
        <v>0</v>
      </c>
      <c r="Q125" s="1"/>
    </row>
    <row r="126" spans="2:20" ht="12.75" customHeight="1" x14ac:dyDescent="0.2">
      <c r="C126" s="1" t="s">
        <v>81</v>
      </c>
      <c r="H126" s="39">
        <f t="shared" ref="H126:H129" si="48">+G126/$E$125</f>
        <v>0</v>
      </c>
      <c r="I126" s="1"/>
      <c r="L126" s="39">
        <f t="shared" ref="L126:L129" si="49">+K126/$E$125</f>
        <v>0</v>
      </c>
      <c r="M126" s="1"/>
      <c r="P126" s="39">
        <f t="shared" ref="P126:P129" si="50">+O126/$E$125</f>
        <v>0</v>
      </c>
      <c r="Q126" s="1"/>
    </row>
    <row r="127" spans="2:20" ht="12.75" customHeight="1" x14ac:dyDescent="0.2">
      <c r="C127" s="1" t="s">
        <v>83</v>
      </c>
      <c r="H127" s="39">
        <f t="shared" si="48"/>
        <v>0</v>
      </c>
      <c r="I127" s="1"/>
      <c r="L127" s="39">
        <f t="shared" si="49"/>
        <v>0</v>
      </c>
      <c r="M127" s="1"/>
      <c r="P127" s="39">
        <f t="shared" si="50"/>
        <v>0</v>
      </c>
      <c r="Q127" s="1"/>
    </row>
    <row r="128" spans="2:20" ht="12.75" customHeight="1" x14ac:dyDescent="0.2">
      <c r="C128" s="1" t="s">
        <v>86</v>
      </c>
      <c r="H128" s="39">
        <f t="shared" si="48"/>
        <v>0</v>
      </c>
      <c r="I128" s="1"/>
      <c r="L128" s="39">
        <f t="shared" si="49"/>
        <v>0</v>
      </c>
      <c r="M128" s="1"/>
      <c r="P128" s="39">
        <f t="shared" si="50"/>
        <v>0</v>
      </c>
      <c r="Q128" s="1"/>
    </row>
    <row r="129" spans="1:21" ht="12.75" customHeight="1" x14ac:dyDescent="0.2">
      <c r="B129" s="30"/>
      <c r="C129" s="41" t="s">
        <v>80</v>
      </c>
      <c r="D129" s="41"/>
      <c r="E129" s="43"/>
      <c r="F129" s="35"/>
      <c r="G129" s="42">
        <f>+G125+SUM(G126:G128)</f>
        <v>0</v>
      </c>
      <c r="H129" s="51">
        <f t="shared" si="48"/>
        <v>0</v>
      </c>
      <c r="I129" s="1"/>
      <c r="J129" s="33"/>
      <c r="K129" s="42"/>
      <c r="L129" s="51">
        <f t="shared" si="49"/>
        <v>0</v>
      </c>
      <c r="M129" s="1"/>
      <c r="N129" s="33"/>
      <c r="O129" s="42">
        <f>+SUM(O125:O128)</f>
        <v>0</v>
      </c>
      <c r="P129" s="51">
        <f t="shared" si="50"/>
        <v>0</v>
      </c>
      <c r="Q129" s="1"/>
    </row>
    <row r="130" spans="1:21" ht="12.75" customHeight="1" x14ac:dyDescent="0.2"/>
    <row r="131" spans="1:21" ht="12.75" customHeight="1" x14ac:dyDescent="0.2">
      <c r="C131" s="35" t="s">
        <v>155</v>
      </c>
      <c r="D131" s="35"/>
      <c r="E131" s="74"/>
      <c r="F131" s="35"/>
      <c r="G131" s="75"/>
      <c r="H131" s="33"/>
      <c r="I131" s="33"/>
      <c r="J131" s="33"/>
      <c r="K131" s="7">
        <v>0</v>
      </c>
      <c r="L131" s="73">
        <v>0</v>
      </c>
      <c r="N131" s="33"/>
      <c r="O131" s="7">
        <v>0</v>
      </c>
      <c r="P131" s="73">
        <v>0</v>
      </c>
      <c r="T131" s="34" t="s">
        <v>156</v>
      </c>
    </row>
    <row r="132" spans="1:21" ht="12.75" customHeight="1" x14ac:dyDescent="0.2"/>
    <row r="133" spans="1:21" x14ac:dyDescent="0.2">
      <c r="A133" s="20"/>
      <c r="B133" s="20"/>
      <c r="C133" s="20"/>
      <c r="D133" s="20"/>
      <c r="E133" s="61"/>
      <c r="F133" s="20"/>
      <c r="G133" s="69"/>
      <c r="H133" s="20"/>
      <c r="I133" s="20"/>
      <c r="J133" s="20"/>
      <c r="K133" s="69"/>
      <c r="L133" s="20"/>
      <c r="M133" s="20"/>
      <c r="N133" s="20"/>
      <c r="O133" s="65"/>
      <c r="P133" s="20"/>
      <c r="Q133" s="20"/>
      <c r="R133" s="20"/>
      <c r="S133" s="20"/>
      <c r="T133" s="48"/>
      <c r="U133" s="20"/>
    </row>
    <row r="134" spans="1:21" x14ac:dyDescent="0.2">
      <c r="A134" s="20"/>
      <c r="B134" s="20"/>
      <c r="C134" s="20"/>
      <c r="D134" s="20"/>
      <c r="E134" s="61"/>
      <c r="F134" s="20"/>
      <c r="G134" s="69"/>
      <c r="H134" s="20"/>
      <c r="I134" s="20"/>
      <c r="J134" s="20"/>
      <c r="K134" s="69"/>
      <c r="L134" s="20"/>
      <c r="M134" s="20"/>
      <c r="N134" s="20"/>
      <c r="O134" s="65"/>
      <c r="P134" s="20"/>
      <c r="Q134" s="20"/>
      <c r="R134" s="20"/>
      <c r="S134" s="20"/>
      <c r="T134" s="48"/>
      <c r="U134" s="20"/>
    </row>
    <row r="135" spans="1:21" ht="12.75" customHeight="1" x14ac:dyDescent="0.2"/>
    <row r="136" spans="1:21" ht="12.75" customHeight="1" x14ac:dyDescent="0.2"/>
    <row r="137" spans="1:21" ht="12.75" customHeight="1" x14ac:dyDescent="0.2"/>
    <row r="138" spans="1:21" ht="12.75" customHeight="1" x14ac:dyDescent="0.2"/>
    <row r="139" spans="1:21" ht="12.75" customHeight="1" x14ac:dyDescent="0.2"/>
  </sheetData>
  <mergeCells count="22">
    <mergeCell ref="D38:E38"/>
    <mergeCell ref="F43:G43"/>
    <mergeCell ref="F44:G44"/>
    <mergeCell ref="D5:E5"/>
    <mergeCell ref="D6:E6"/>
    <mergeCell ref="D7:E7"/>
    <mergeCell ref="D8:E8"/>
    <mergeCell ref="D9:E9"/>
    <mergeCell ref="G12:I12"/>
    <mergeCell ref="K12:M12"/>
    <mergeCell ref="O12:Q12"/>
    <mergeCell ref="G47:I47"/>
    <mergeCell ref="K47:M47"/>
    <mergeCell ref="O47:Q47"/>
    <mergeCell ref="O89:P89"/>
    <mergeCell ref="D87:E87"/>
    <mergeCell ref="D113:E113"/>
    <mergeCell ref="G115:I115"/>
    <mergeCell ref="K115:M115"/>
    <mergeCell ref="O115:Q115"/>
    <mergeCell ref="G89:H89"/>
    <mergeCell ref="K89:L8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09"/>
  <sheetViews>
    <sheetView showGridLines="0" zoomScale="90" zoomScaleNormal="90" workbookViewId="0">
      <selection activeCell="R119" sqref="R119"/>
    </sheetView>
  </sheetViews>
  <sheetFormatPr baseColWidth="10" defaultColWidth="0" defaultRowHeight="12.75"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7109375" style="1" customWidth="1"/>
    <col min="7" max="7" width="12.5703125" style="66" customWidth="1"/>
    <col min="8" max="10" width="9.85546875" style="9" customWidth="1"/>
    <col min="11" max="11" width="3.28515625" style="9" customWidth="1"/>
    <col min="12" max="12" width="12.5703125" style="66" customWidth="1"/>
    <col min="13" max="15" width="9.85546875" style="9" customWidth="1"/>
    <col min="16" max="16" width="2.7109375" style="9" customWidth="1"/>
    <col min="17" max="17" width="12.5703125" style="3" customWidth="1"/>
    <col min="18" max="20" width="9.85546875" style="9" customWidth="1"/>
    <col min="21" max="21" width="7.28515625" style="9" customWidth="1"/>
    <col min="22" max="22" width="1.7109375" style="1" customWidth="1"/>
    <col min="23" max="23" width="75.7109375" style="34" customWidth="1" outlineLevel="1"/>
    <col min="24" max="24" width="2.42578125" style="1" customWidth="1"/>
    <col min="25" max="16384" width="11.42578125" style="1" hidden="1"/>
  </cols>
  <sheetData>
    <row r="1" spans="2:23" ht="6.75" customHeight="1" x14ac:dyDescent="0.2"/>
    <row r="2" spans="2:23" s="14" customFormat="1" ht="17.25" customHeight="1" x14ac:dyDescent="0.2">
      <c r="D2" s="17" t="s">
        <v>16</v>
      </c>
      <c r="E2" s="54"/>
      <c r="G2" s="70"/>
      <c r="H2" s="17" t="s">
        <v>191</v>
      </c>
      <c r="I2" s="16"/>
      <c r="J2" s="16"/>
      <c r="K2" s="16"/>
      <c r="L2" s="67"/>
      <c r="M2" s="16"/>
      <c r="N2" s="16"/>
      <c r="O2" s="16"/>
      <c r="P2" s="16"/>
      <c r="Q2" s="78" t="s">
        <v>144</v>
      </c>
      <c r="R2" s="16"/>
      <c r="S2" s="16"/>
      <c r="T2" s="16"/>
      <c r="U2" s="16"/>
      <c r="W2" s="47"/>
    </row>
    <row r="3" spans="2:23" ht="17.25" customHeight="1" x14ac:dyDescent="0.2">
      <c r="D3" s="21" t="s">
        <v>17</v>
      </c>
      <c r="E3" s="55"/>
      <c r="H3" s="34" t="s">
        <v>198</v>
      </c>
    </row>
    <row r="4" spans="2:23" ht="12.75" customHeight="1" x14ac:dyDescent="0.2"/>
    <row r="5" spans="2:23" x14ac:dyDescent="0.2">
      <c r="B5" s="1" t="s">
        <v>7</v>
      </c>
      <c r="D5" s="116" t="str">
        <f>+EMPRESA</f>
        <v>Modelo Prueba</v>
      </c>
      <c r="E5" s="116"/>
    </row>
    <row r="6" spans="2:23" x14ac:dyDescent="0.2">
      <c r="B6" s="1" t="s">
        <v>34</v>
      </c>
      <c r="D6" s="117" t="str">
        <f>+CUIC</f>
        <v>111-000-111</v>
      </c>
      <c r="E6" s="117"/>
    </row>
    <row r="7" spans="2:23" x14ac:dyDescent="0.2">
      <c r="B7" s="1" t="s">
        <v>23</v>
      </c>
      <c r="D7" s="117" t="str">
        <f>+GRUPO</f>
        <v>Prueba</v>
      </c>
      <c r="E7" s="117"/>
    </row>
    <row r="8" spans="2:23" x14ac:dyDescent="0.2">
      <c r="B8" s="1" t="s">
        <v>24</v>
      </c>
      <c r="D8" s="117" t="str">
        <f>+REGION</f>
        <v>Prueba</v>
      </c>
      <c r="E8" s="117"/>
    </row>
    <row r="9" spans="2:23" x14ac:dyDescent="0.2">
      <c r="B9" s="1" t="s">
        <v>8</v>
      </c>
      <c r="D9" s="118" t="str">
        <f>+CAMPAÑA</f>
        <v>2020-2021</v>
      </c>
      <c r="E9" s="118"/>
    </row>
    <row r="10" spans="2:23" ht="12.75" customHeight="1" x14ac:dyDescent="0.2"/>
    <row r="11" spans="2:23" ht="12.75" customHeight="1" x14ac:dyDescent="0.2">
      <c r="B11" s="30" t="s">
        <v>170</v>
      </c>
      <c r="D11" s="83">
        <v>0</v>
      </c>
    </row>
    <row r="12" spans="2:23" x14ac:dyDescent="0.2">
      <c r="B12" s="30" t="s">
        <v>199</v>
      </c>
      <c r="D12" s="83">
        <v>0</v>
      </c>
      <c r="G12" s="111" t="s">
        <v>25</v>
      </c>
      <c r="H12" s="111"/>
      <c r="I12" s="111"/>
      <c r="J12" s="32"/>
      <c r="K12" s="33"/>
      <c r="L12" s="111" t="s">
        <v>26</v>
      </c>
      <c r="M12" s="111"/>
      <c r="N12" s="111"/>
      <c r="O12" s="32"/>
      <c r="P12" s="33"/>
      <c r="Q12" s="111" t="s">
        <v>27</v>
      </c>
      <c r="R12" s="111"/>
      <c r="S12" s="111"/>
      <c r="T12" s="32"/>
      <c r="U12" s="32"/>
    </row>
    <row r="13" spans="2:23" x14ac:dyDescent="0.2">
      <c r="G13" s="66" t="s">
        <v>14</v>
      </c>
      <c r="H13" s="9" t="s">
        <v>15</v>
      </c>
      <c r="I13" s="9" t="s">
        <v>43</v>
      </c>
      <c r="J13" s="9" t="s">
        <v>186</v>
      </c>
      <c r="K13" s="1"/>
      <c r="L13" s="66" t="s">
        <v>14</v>
      </c>
      <c r="M13" s="9" t="s">
        <v>15</v>
      </c>
      <c r="N13" s="9" t="s">
        <v>44</v>
      </c>
      <c r="O13" s="9" t="s">
        <v>186</v>
      </c>
      <c r="Q13" s="3" t="s">
        <v>14</v>
      </c>
      <c r="R13" s="9" t="s">
        <v>15</v>
      </c>
      <c r="S13" s="9" t="s">
        <v>45</v>
      </c>
      <c r="T13" s="9" t="s">
        <v>194</v>
      </c>
    </row>
    <row r="14" spans="2:23" x14ac:dyDescent="0.2">
      <c r="B14" s="30">
        <v>1</v>
      </c>
      <c r="C14" s="1" t="s">
        <v>0</v>
      </c>
      <c r="G14" s="3"/>
      <c r="H14" s="10">
        <f>IFERROR(G14/G$14,0)</f>
        <v>0</v>
      </c>
      <c r="I14" s="13">
        <f t="shared" ref="I14:I22" si="0">IFERROR(G14/$D$11,0)</f>
        <v>0</v>
      </c>
      <c r="J14" s="13">
        <f>IFERROR(G14/$D$12,0)</f>
        <v>0</v>
      </c>
      <c r="L14" s="3"/>
      <c r="M14" s="10">
        <f>IFERROR(L14/L$14,0)</f>
        <v>0</v>
      </c>
      <c r="N14" s="13">
        <f t="shared" ref="N14:N22" si="1">IFERROR(L14/$D$11,0)</f>
        <v>0</v>
      </c>
      <c r="O14" s="13">
        <f>IFERROR(L14/$D$12,0)</f>
        <v>0</v>
      </c>
      <c r="R14" s="10">
        <f>IFERROR(Q14/Q$14,0)</f>
        <v>0</v>
      </c>
      <c r="S14" s="13">
        <f t="shared" ref="S14:S22" si="2">IFERROR(Q14/$D$11,0)</f>
        <v>0</v>
      </c>
      <c r="T14" s="13">
        <f>IFERROR(Q14/$D$12,0)</f>
        <v>0</v>
      </c>
      <c r="W14" s="22" t="s">
        <v>140</v>
      </c>
    </row>
    <row r="15" spans="2:23" x14ac:dyDescent="0.2">
      <c r="B15" s="30">
        <v>2</v>
      </c>
      <c r="C15" s="4" t="s">
        <v>22</v>
      </c>
      <c r="D15" s="4"/>
      <c r="E15" s="40"/>
      <c r="G15" s="5"/>
      <c r="H15" s="11">
        <f t="shared" ref="H15:H22" si="3">IFERROR(G15/G$14,0)</f>
        <v>0</v>
      </c>
      <c r="I15" s="40">
        <f t="shared" si="0"/>
        <v>0</v>
      </c>
      <c r="J15" s="40">
        <f t="shared" ref="J15:J22" si="4">IFERROR(G15/$D$12,0)</f>
        <v>0</v>
      </c>
      <c r="L15" s="5"/>
      <c r="M15" s="11">
        <f t="shared" ref="M15:M22" si="5">IFERROR(L15/L$14,0)</f>
        <v>0</v>
      </c>
      <c r="N15" s="40">
        <f t="shared" si="1"/>
        <v>0</v>
      </c>
      <c r="O15" s="40">
        <f t="shared" ref="O15:O22" si="6">IFERROR(L15/$D$12,0)</f>
        <v>0</v>
      </c>
      <c r="Q15" s="5"/>
      <c r="R15" s="11">
        <f t="shared" ref="R15:R22" si="7">IFERROR(Q15/Q$14,0)</f>
        <v>0</v>
      </c>
      <c r="S15" s="40">
        <f t="shared" si="2"/>
        <v>0</v>
      </c>
      <c r="T15" s="40">
        <f t="shared" ref="T15:T22" si="8">IFERROR(Q15/$D$12,0)</f>
        <v>0</v>
      </c>
      <c r="W15" s="22"/>
    </row>
    <row r="16" spans="2:23" x14ac:dyDescent="0.2">
      <c r="B16" s="30">
        <v>3</v>
      </c>
      <c r="C16" s="6" t="s">
        <v>3</v>
      </c>
      <c r="D16" s="6"/>
      <c r="E16" s="56" t="s">
        <v>32</v>
      </c>
      <c r="G16" s="7">
        <f>+G14-G15</f>
        <v>0</v>
      </c>
      <c r="H16" s="12">
        <f t="shared" si="3"/>
        <v>0</v>
      </c>
      <c r="I16" s="73">
        <f t="shared" si="0"/>
        <v>0</v>
      </c>
      <c r="J16" s="73">
        <f t="shared" si="4"/>
        <v>0</v>
      </c>
      <c r="L16" s="7">
        <f>+L14-L15</f>
        <v>0</v>
      </c>
      <c r="M16" s="12">
        <f t="shared" si="5"/>
        <v>0</v>
      </c>
      <c r="N16" s="73">
        <f t="shared" si="1"/>
        <v>0</v>
      </c>
      <c r="O16" s="73">
        <f t="shared" si="6"/>
        <v>0</v>
      </c>
      <c r="Q16" s="7">
        <f>+Q14-Q15</f>
        <v>0</v>
      </c>
      <c r="R16" s="12">
        <f t="shared" si="7"/>
        <v>0</v>
      </c>
      <c r="S16" s="73">
        <f t="shared" si="2"/>
        <v>0</v>
      </c>
      <c r="T16" s="73">
        <f t="shared" si="8"/>
        <v>0</v>
      </c>
      <c r="W16" s="22"/>
    </row>
    <row r="17" spans="2:23" x14ac:dyDescent="0.2">
      <c r="B17" s="30">
        <v>4</v>
      </c>
      <c r="C17" s="4" t="s">
        <v>21</v>
      </c>
      <c r="D17" s="4"/>
      <c r="E17" s="40"/>
      <c r="G17" s="5"/>
      <c r="H17" s="11">
        <f t="shared" si="3"/>
        <v>0</v>
      </c>
      <c r="I17" s="40">
        <f t="shared" si="0"/>
        <v>0</v>
      </c>
      <c r="J17" s="40">
        <f t="shared" si="4"/>
        <v>0</v>
      </c>
      <c r="L17" s="5"/>
      <c r="M17" s="11">
        <f t="shared" si="5"/>
        <v>0</v>
      </c>
      <c r="N17" s="40">
        <f t="shared" si="1"/>
        <v>0</v>
      </c>
      <c r="O17" s="40">
        <f t="shared" si="6"/>
        <v>0</v>
      </c>
      <c r="Q17" s="5"/>
      <c r="R17" s="11">
        <f t="shared" si="7"/>
        <v>0</v>
      </c>
      <c r="S17" s="40">
        <f t="shared" si="2"/>
        <v>0</v>
      </c>
      <c r="T17" s="40">
        <f t="shared" si="8"/>
        <v>0</v>
      </c>
      <c r="W17" s="22"/>
    </row>
    <row r="18" spans="2:23" x14ac:dyDescent="0.2">
      <c r="B18" s="30">
        <v>5</v>
      </c>
      <c r="C18" s="6" t="s">
        <v>1</v>
      </c>
      <c r="D18" s="6"/>
      <c r="E18" s="56" t="s">
        <v>215</v>
      </c>
      <c r="G18" s="7">
        <f>+G16-G17</f>
        <v>0</v>
      </c>
      <c r="H18" s="12">
        <f>IFERROR(G18/G$14,0)</f>
        <v>0</v>
      </c>
      <c r="I18" s="73">
        <f t="shared" si="0"/>
        <v>0</v>
      </c>
      <c r="J18" s="73">
        <f t="shared" si="4"/>
        <v>0</v>
      </c>
      <c r="L18" s="7">
        <f>+L16-L17</f>
        <v>0</v>
      </c>
      <c r="M18" s="12">
        <f>IFERROR(L18/L$14,0)</f>
        <v>0</v>
      </c>
      <c r="N18" s="73">
        <f t="shared" si="1"/>
        <v>0</v>
      </c>
      <c r="O18" s="73">
        <f t="shared" si="6"/>
        <v>0</v>
      </c>
      <c r="Q18" s="7">
        <f>+Q16-Q17</f>
        <v>0</v>
      </c>
      <c r="R18" s="12">
        <f>IFERROR(Q18/Q$14,0)</f>
        <v>0</v>
      </c>
      <c r="S18" s="73">
        <f t="shared" si="2"/>
        <v>0</v>
      </c>
      <c r="T18" s="73">
        <f t="shared" si="8"/>
        <v>0</v>
      </c>
      <c r="W18" s="22"/>
    </row>
    <row r="19" spans="2:23" x14ac:dyDescent="0.2">
      <c r="B19" s="30">
        <v>6</v>
      </c>
      <c r="C19" s="1" t="s">
        <v>20</v>
      </c>
      <c r="E19" s="57"/>
      <c r="G19" s="18"/>
      <c r="H19" s="19">
        <f>IFERROR(G19/G$14,0)</f>
        <v>0</v>
      </c>
      <c r="I19" s="44">
        <f t="shared" si="0"/>
        <v>0</v>
      </c>
      <c r="J19" s="44">
        <f>IFERROR(G19/$D$12,0)</f>
        <v>0</v>
      </c>
      <c r="L19" s="18"/>
      <c r="M19" s="19">
        <f>IFERROR(L19/L$14,0)</f>
        <v>0</v>
      </c>
      <c r="N19" s="44">
        <f t="shared" si="1"/>
        <v>0</v>
      </c>
      <c r="O19" s="44">
        <f>IFERROR(L19/$D$12,0)</f>
        <v>0</v>
      </c>
      <c r="Q19" s="18"/>
      <c r="R19" s="19">
        <f>IFERROR(Q19/Q$14,0)</f>
        <v>0</v>
      </c>
      <c r="S19" s="44">
        <f t="shared" si="2"/>
        <v>0</v>
      </c>
      <c r="T19" s="44">
        <f>IFERROR(Q19/$D$12,0)</f>
        <v>0</v>
      </c>
      <c r="W19" s="22" t="s">
        <v>141</v>
      </c>
    </row>
    <row r="20" spans="2:23" x14ac:dyDescent="0.2">
      <c r="B20" s="30">
        <v>7</v>
      </c>
      <c r="C20" s="1" t="s">
        <v>30</v>
      </c>
      <c r="E20" s="57"/>
      <c r="G20" s="18"/>
      <c r="H20" s="19">
        <f t="shared" si="3"/>
        <v>0</v>
      </c>
      <c r="I20" s="44">
        <f t="shared" si="0"/>
        <v>0</v>
      </c>
      <c r="J20" s="44">
        <f t="shared" si="4"/>
        <v>0</v>
      </c>
      <c r="L20" s="18"/>
      <c r="M20" s="19">
        <f t="shared" si="5"/>
        <v>0</v>
      </c>
      <c r="N20" s="44">
        <f t="shared" si="1"/>
        <v>0</v>
      </c>
      <c r="O20" s="44">
        <f t="shared" si="6"/>
        <v>0</v>
      </c>
      <c r="Q20" s="18"/>
      <c r="R20" s="19">
        <f t="shared" si="7"/>
        <v>0</v>
      </c>
      <c r="S20" s="44">
        <f t="shared" si="2"/>
        <v>0</v>
      </c>
      <c r="T20" s="44">
        <f t="shared" si="8"/>
        <v>0</v>
      </c>
      <c r="W20" s="22"/>
    </row>
    <row r="21" spans="2:23" x14ac:dyDescent="0.2">
      <c r="B21" s="30">
        <v>8</v>
      </c>
      <c r="C21" s="1" t="s">
        <v>247</v>
      </c>
      <c r="E21" s="57"/>
      <c r="G21" s="18"/>
      <c r="H21" s="19">
        <f t="shared" si="3"/>
        <v>0</v>
      </c>
      <c r="I21" s="44">
        <f t="shared" si="0"/>
        <v>0</v>
      </c>
      <c r="J21" s="44">
        <f t="shared" si="4"/>
        <v>0</v>
      </c>
      <c r="L21" s="18"/>
      <c r="M21" s="19">
        <f t="shared" ref="M21" si="9">IFERROR(L21/L$14,0)</f>
        <v>0</v>
      </c>
      <c r="N21" s="44">
        <f t="shared" si="1"/>
        <v>0</v>
      </c>
      <c r="O21" s="44">
        <f t="shared" ref="O21" si="10">IFERROR(L21/$D$12,0)</f>
        <v>0</v>
      </c>
      <c r="Q21" s="18"/>
      <c r="R21" s="19">
        <f t="shared" ref="R21" si="11">IFERROR(Q21/Q$14,0)</f>
        <v>0</v>
      </c>
      <c r="S21" s="44">
        <f t="shared" si="2"/>
        <v>0</v>
      </c>
      <c r="T21" s="44">
        <f t="shared" ref="T21" si="12">IFERROR(Q21/$D$12,0)</f>
        <v>0</v>
      </c>
      <c r="W21" s="34" t="s">
        <v>136</v>
      </c>
    </row>
    <row r="22" spans="2:23" x14ac:dyDescent="0.2">
      <c r="B22" s="30">
        <v>10</v>
      </c>
      <c r="C22" s="6" t="s">
        <v>2</v>
      </c>
      <c r="D22" s="6"/>
      <c r="E22" s="56" t="s">
        <v>216</v>
      </c>
      <c r="G22" s="7">
        <f>+G18-G19-G20+G21</f>
        <v>0</v>
      </c>
      <c r="H22" s="12">
        <f t="shared" si="3"/>
        <v>0</v>
      </c>
      <c r="I22" s="73">
        <f t="shared" si="0"/>
        <v>0</v>
      </c>
      <c r="J22" s="73">
        <f t="shared" si="4"/>
        <v>0</v>
      </c>
      <c r="L22" s="7">
        <f>+L18-L19-L20+L21</f>
        <v>0</v>
      </c>
      <c r="M22" s="12">
        <f t="shared" si="5"/>
        <v>0</v>
      </c>
      <c r="N22" s="73">
        <f t="shared" si="1"/>
        <v>0</v>
      </c>
      <c r="O22" s="73">
        <f t="shared" si="6"/>
        <v>0</v>
      </c>
      <c r="Q22" s="7">
        <f>+Q18-Q19-Q20+Q21</f>
        <v>0</v>
      </c>
      <c r="R22" s="12">
        <f t="shared" si="7"/>
        <v>0</v>
      </c>
      <c r="S22" s="73">
        <f t="shared" si="2"/>
        <v>0</v>
      </c>
      <c r="T22" s="73">
        <f t="shared" si="8"/>
        <v>0</v>
      </c>
      <c r="W22" s="22"/>
    </row>
    <row r="23" spans="2:23" x14ac:dyDescent="0.2">
      <c r="E23" s="59"/>
      <c r="G23" s="3"/>
      <c r="H23" s="13"/>
      <c r="I23" s="13"/>
      <c r="J23" s="13"/>
      <c r="M23" s="13"/>
      <c r="N23" s="13"/>
      <c r="O23" s="13"/>
      <c r="R23" s="13"/>
      <c r="S23" s="13"/>
      <c r="T23" s="13"/>
    </row>
    <row r="24" spans="2:23" x14ac:dyDescent="0.2">
      <c r="E24" s="59"/>
      <c r="G24" s="68"/>
      <c r="L24" s="68"/>
      <c r="Q24" s="62"/>
    </row>
    <row r="25" spans="2:23" x14ac:dyDescent="0.2">
      <c r="B25" s="30">
        <v>15</v>
      </c>
      <c r="C25" s="4" t="s">
        <v>9</v>
      </c>
      <c r="D25" s="4"/>
      <c r="E25" s="60"/>
      <c r="G25" s="5"/>
      <c r="H25" s="11">
        <f t="shared" ref="H25" si="13">IFERROR(G25/G$14,0)</f>
        <v>0</v>
      </c>
      <c r="I25" s="40">
        <f>IFERROR(G25/$D$11,0)</f>
        <v>0</v>
      </c>
      <c r="J25" s="40">
        <f t="shared" ref="J25" si="14">IFERROR(G25/$D$12,0)</f>
        <v>0</v>
      </c>
      <c r="L25" s="5"/>
      <c r="M25" s="11">
        <f t="shared" ref="M25" si="15">IFERROR(L25/L$14,0)</f>
        <v>0</v>
      </c>
      <c r="N25" s="40">
        <f>IFERROR(L25/$D$11,0)</f>
        <v>0</v>
      </c>
      <c r="O25" s="40">
        <f t="shared" ref="O25" si="16">IFERROR(L25/$D$12,0)</f>
        <v>0</v>
      </c>
      <c r="Q25" s="5"/>
      <c r="R25" s="11">
        <f t="shared" ref="R25" si="17">IFERROR(Q25/Q$14,0)</f>
        <v>0</v>
      </c>
      <c r="S25" s="40">
        <f>IFERROR(Q25/$D$11,0)</f>
        <v>0</v>
      </c>
      <c r="T25" s="40">
        <f t="shared" ref="T25" si="18">IFERROR(Q25/$D$12,0)</f>
        <v>0</v>
      </c>
      <c r="W25" s="34" t="s">
        <v>143</v>
      </c>
    </row>
    <row r="26" spans="2:23" x14ac:dyDescent="0.2">
      <c r="B26" s="30">
        <v>16</v>
      </c>
      <c r="C26" s="6" t="s">
        <v>10</v>
      </c>
      <c r="D26" s="6"/>
      <c r="E26" s="56" t="s">
        <v>33</v>
      </c>
      <c r="G26" s="77">
        <f>IFERROR(#REF!/G25,0)</f>
        <v>0</v>
      </c>
      <c r="L26" s="77">
        <f>IFERROR(#REF!/L25,0)</f>
        <v>0</v>
      </c>
      <c r="Q26" s="77">
        <f>IFERROR(#REF!/Q25,0)</f>
        <v>0</v>
      </c>
    </row>
    <row r="27" spans="2:23" ht="12.75" customHeight="1" x14ac:dyDescent="0.2"/>
    <row r="28" spans="2:23" ht="12.75" customHeight="1" x14ac:dyDescent="0.2"/>
    <row r="29" spans="2:23" ht="12.75" customHeight="1" x14ac:dyDescent="0.2">
      <c r="C29" s="94" t="s">
        <v>125</v>
      </c>
      <c r="D29" s="94"/>
      <c r="E29" s="95"/>
      <c r="G29" s="100"/>
      <c r="H29" s="102">
        <f t="shared" ref="H29" si="19">IFERROR(G29/G$14,0)</f>
        <v>0</v>
      </c>
      <c r="I29" s="102">
        <f>IFERROR(G29/$D$11,0)</f>
        <v>0</v>
      </c>
      <c r="J29" s="102">
        <f t="shared" ref="J29" si="20">IFERROR(G29/$D$12,0)</f>
        <v>0</v>
      </c>
      <c r="L29" s="100"/>
      <c r="M29" s="102">
        <f t="shared" ref="M29:M30" si="21">IFERROR(L29/L$14,0)</f>
        <v>0</v>
      </c>
      <c r="N29" s="102">
        <f t="shared" ref="N29:N30" si="22">IFERROR(L29/$D$11,0)</f>
        <v>0</v>
      </c>
      <c r="O29" s="102">
        <f t="shared" ref="O29:O30" si="23">IFERROR(L29/$D$12,0)</f>
        <v>0</v>
      </c>
      <c r="P29" s="33"/>
      <c r="Q29" s="100"/>
      <c r="R29" s="102">
        <f t="shared" ref="R29:R30" si="24">IFERROR(Q29/Q$14,0)</f>
        <v>0</v>
      </c>
      <c r="S29" s="102">
        <f t="shared" ref="S29:S30" si="25">IFERROR(Q29/$D$11,0)</f>
        <v>0</v>
      </c>
      <c r="T29" s="102">
        <f t="shared" ref="T29:T30" si="26">IFERROR(Q29/$D$12,0)</f>
        <v>0</v>
      </c>
      <c r="W29" s="34" t="s">
        <v>136</v>
      </c>
    </row>
    <row r="30" spans="2:23" ht="12.75" customHeight="1" x14ac:dyDescent="0.2">
      <c r="C30" s="94" t="s">
        <v>126</v>
      </c>
      <c r="D30" s="94"/>
      <c r="E30" s="95"/>
      <c r="F30" s="35"/>
      <c r="G30" s="75"/>
      <c r="H30" s="33"/>
      <c r="I30" s="33"/>
      <c r="J30" s="33"/>
      <c r="K30" s="33"/>
      <c r="L30" s="100"/>
      <c r="M30" s="102">
        <f t="shared" si="21"/>
        <v>0</v>
      </c>
      <c r="N30" s="102">
        <f t="shared" si="22"/>
        <v>0</v>
      </c>
      <c r="O30" s="102">
        <f t="shared" si="23"/>
        <v>0</v>
      </c>
      <c r="P30" s="33"/>
      <c r="Q30" s="100"/>
      <c r="R30" s="102">
        <f t="shared" si="24"/>
        <v>0</v>
      </c>
      <c r="S30" s="102">
        <f t="shared" si="25"/>
        <v>0</v>
      </c>
      <c r="T30" s="102">
        <f t="shared" si="26"/>
        <v>0</v>
      </c>
      <c r="W30" s="34" t="s">
        <v>124</v>
      </c>
    </row>
    <row r="31" spans="2:23" ht="12.75" customHeight="1" x14ac:dyDescent="0.2">
      <c r="C31" s="35"/>
      <c r="D31" s="35"/>
      <c r="E31" s="74"/>
      <c r="F31" s="35"/>
      <c r="G31" s="75"/>
      <c r="L31" s="9"/>
      <c r="Q31" s="9"/>
    </row>
    <row r="32" spans="2:23" ht="12.75" customHeight="1" x14ac:dyDescent="0.2">
      <c r="L32" s="9"/>
      <c r="Q32" s="9"/>
    </row>
    <row r="33" spans="1:24" x14ac:dyDescent="0.2">
      <c r="A33" s="20"/>
      <c r="B33" s="20"/>
      <c r="C33" s="20"/>
      <c r="D33" s="20"/>
      <c r="E33" s="61"/>
      <c r="F33" s="20"/>
      <c r="G33" s="69"/>
      <c r="H33" s="20"/>
      <c r="I33" s="20"/>
      <c r="J33" s="20"/>
      <c r="K33" s="20"/>
      <c r="L33" s="69"/>
      <c r="M33" s="20"/>
      <c r="N33" s="20"/>
      <c r="O33" s="20"/>
      <c r="P33" s="20"/>
      <c r="Q33" s="65"/>
      <c r="R33" s="20"/>
      <c r="S33" s="20"/>
      <c r="T33" s="20"/>
      <c r="U33" s="20"/>
      <c r="V33" s="20"/>
      <c r="W33" s="48"/>
      <c r="X33" s="20"/>
    </row>
    <row r="34" spans="1:24" x14ac:dyDescent="0.2">
      <c r="A34" s="20"/>
      <c r="B34" s="20"/>
      <c r="C34" s="20"/>
      <c r="D34" s="20"/>
      <c r="E34" s="61"/>
      <c r="F34" s="20"/>
      <c r="G34" s="69"/>
      <c r="H34" s="20"/>
      <c r="I34" s="20"/>
      <c r="J34" s="20"/>
      <c r="K34" s="20"/>
      <c r="L34" s="69"/>
      <c r="M34" s="20"/>
      <c r="N34" s="20"/>
      <c r="O34" s="20"/>
      <c r="P34" s="20"/>
      <c r="Q34" s="65"/>
      <c r="R34" s="20"/>
      <c r="S34" s="20"/>
      <c r="T34" s="20"/>
      <c r="U34" s="20"/>
      <c r="V34" s="20"/>
      <c r="W34" s="48"/>
      <c r="X34" s="20"/>
    </row>
    <row r="35" spans="1:24" ht="6.75" customHeight="1" x14ac:dyDescent="0.2"/>
    <row r="36" spans="1:24" s="14" customFormat="1" ht="17.25" customHeight="1" x14ac:dyDescent="0.2">
      <c r="D36" s="17" t="s">
        <v>16</v>
      </c>
      <c r="E36" s="54"/>
      <c r="G36" s="70"/>
      <c r="H36" s="17" t="s">
        <v>213</v>
      </c>
      <c r="I36" s="16"/>
      <c r="J36" s="16"/>
      <c r="K36" s="16"/>
      <c r="L36" s="67"/>
      <c r="M36" s="16"/>
      <c r="N36" s="16"/>
      <c r="O36" s="16"/>
      <c r="P36" s="16"/>
      <c r="Q36" s="78" t="s">
        <v>144</v>
      </c>
      <c r="R36" s="16"/>
      <c r="S36" s="16"/>
      <c r="T36" s="16"/>
      <c r="U36" s="16"/>
      <c r="W36" s="47"/>
    </row>
    <row r="37" spans="1:24" ht="17.25" customHeight="1" x14ac:dyDescent="0.2">
      <c r="D37" s="21" t="s">
        <v>17</v>
      </c>
      <c r="E37" s="55"/>
    </row>
    <row r="38" spans="1:24" ht="12.75" customHeight="1" x14ac:dyDescent="0.2"/>
    <row r="39" spans="1:24" x14ac:dyDescent="0.2">
      <c r="B39" s="1" t="s">
        <v>103</v>
      </c>
      <c r="D39" s="119" t="s">
        <v>197</v>
      </c>
      <c r="E39" s="119"/>
    </row>
    <row r="40" spans="1:24" ht="12.75" customHeight="1" x14ac:dyDescent="0.2"/>
    <row r="41" spans="1:24" x14ac:dyDescent="0.2">
      <c r="B41" s="35" t="s">
        <v>187</v>
      </c>
      <c r="E41" s="36">
        <v>1</v>
      </c>
    </row>
    <row r="42" spans="1:24" x14ac:dyDescent="0.2">
      <c r="B42" s="35" t="s">
        <v>188</v>
      </c>
      <c r="E42" s="36">
        <v>1</v>
      </c>
    </row>
    <row r="43" spans="1:24" x14ac:dyDescent="0.2">
      <c r="B43" s="35" t="s">
        <v>189</v>
      </c>
      <c r="E43" s="36">
        <v>1</v>
      </c>
    </row>
    <row r="44" spans="1:24" x14ac:dyDescent="0.2">
      <c r="B44" s="35" t="s">
        <v>190</v>
      </c>
      <c r="E44" s="36">
        <v>1</v>
      </c>
      <c r="F44" s="120"/>
      <c r="G44" s="120"/>
    </row>
    <row r="45" spans="1:24" ht="12.75" customHeight="1" x14ac:dyDescent="0.2"/>
    <row r="46" spans="1:24" x14ac:dyDescent="0.2">
      <c r="G46" s="111" t="s">
        <v>25</v>
      </c>
      <c r="H46" s="111"/>
      <c r="I46" s="111"/>
      <c r="J46" s="111"/>
      <c r="K46" s="33"/>
      <c r="L46" s="111" t="s">
        <v>26</v>
      </c>
      <c r="M46" s="111"/>
      <c r="N46" s="111"/>
      <c r="O46" s="111"/>
      <c r="P46" s="33"/>
      <c r="Q46" s="111" t="s">
        <v>27</v>
      </c>
      <c r="R46" s="111"/>
      <c r="S46" s="111"/>
      <c r="T46" s="111"/>
      <c r="U46" s="32"/>
    </row>
    <row r="47" spans="1:24" x14ac:dyDescent="0.2">
      <c r="G47" s="66" t="s">
        <v>14</v>
      </c>
      <c r="H47" s="9" t="s">
        <v>43</v>
      </c>
      <c r="I47" s="9" t="s">
        <v>186</v>
      </c>
      <c r="J47" s="9" t="s">
        <v>193</v>
      </c>
      <c r="K47" s="1"/>
      <c r="L47" s="66" t="s">
        <v>14</v>
      </c>
      <c r="M47" s="9" t="s">
        <v>44</v>
      </c>
      <c r="N47" s="9" t="s">
        <v>186</v>
      </c>
      <c r="O47" s="9" t="s">
        <v>193</v>
      </c>
      <c r="Q47" s="3" t="s">
        <v>14</v>
      </c>
      <c r="R47" s="9" t="s">
        <v>45</v>
      </c>
      <c r="S47" s="9" t="s">
        <v>194</v>
      </c>
      <c r="T47" s="9" t="s">
        <v>195</v>
      </c>
      <c r="U47" s="1"/>
    </row>
    <row r="48" spans="1:24" x14ac:dyDescent="0.2">
      <c r="C48" s="1" t="s">
        <v>200</v>
      </c>
      <c r="G48" s="3"/>
      <c r="H48" s="13">
        <f t="shared" ref="H48" si="27">+G48/$E$41</f>
        <v>0</v>
      </c>
      <c r="I48" s="13">
        <f>+G48/$E$42</f>
        <v>0</v>
      </c>
      <c r="J48" s="13">
        <f>+G48/$E$43</f>
        <v>0</v>
      </c>
      <c r="K48" s="62"/>
      <c r="L48" s="3"/>
      <c r="M48" s="13">
        <f t="shared" ref="M48" si="28">+L48/$E$41</f>
        <v>0</v>
      </c>
      <c r="N48" s="13">
        <f t="shared" ref="N48:N55" si="29">+L48/$E$42</f>
        <v>0</v>
      </c>
      <c r="O48" s="13">
        <f>+L48/$E$43</f>
        <v>0</v>
      </c>
      <c r="P48" s="13"/>
      <c r="R48" s="13">
        <f t="shared" ref="R48" si="30">+Q48/$E$41</f>
        <v>0</v>
      </c>
      <c r="S48" s="39">
        <f t="shared" ref="S48:S55" si="31">+Q48/$E$42</f>
        <v>0</v>
      </c>
      <c r="T48" s="13">
        <f t="shared" ref="T48:T79" si="32">+Q48/$E$43</f>
        <v>0</v>
      </c>
      <c r="U48" s="1"/>
    </row>
    <row r="49" spans="2:23" x14ac:dyDescent="0.2">
      <c r="C49" s="1" t="s">
        <v>201</v>
      </c>
      <c r="G49" s="3"/>
      <c r="H49" s="13">
        <f t="shared" ref="H49" si="33">+G49/$E$41</f>
        <v>0</v>
      </c>
      <c r="I49" s="13">
        <f>+G49/$E$42</f>
        <v>0</v>
      </c>
      <c r="J49" s="13">
        <f>+G49/$E$43</f>
        <v>0</v>
      </c>
      <c r="K49" s="62"/>
      <c r="L49" s="3"/>
      <c r="M49" s="13">
        <f t="shared" ref="M49" si="34">+L49/$E$41</f>
        <v>0</v>
      </c>
      <c r="N49" s="13">
        <f t="shared" si="29"/>
        <v>0</v>
      </c>
      <c r="O49" s="13">
        <f t="shared" ref="O49" si="35">+L49/$E$43</f>
        <v>0</v>
      </c>
      <c r="P49" s="13"/>
      <c r="R49" s="13">
        <f t="shared" ref="R49" si="36">+Q49/$E$41</f>
        <v>0</v>
      </c>
      <c r="S49" s="39">
        <f t="shared" si="31"/>
        <v>0</v>
      </c>
      <c r="T49" s="13">
        <f t="shared" ref="T49" si="37">+Q49/$E$43</f>
        <v>0</v>
      </c>
      <c r="U49" s="1"/>
    </row>
    <row r="50" spans="2:23" x14ac:dyDescent="0.2">
      <c r="C50" s="38" t="s">
        <v>105</v>
      </c>
      <c r="G50" s="3"/>
      <c r="H50" s="13">
        <f t="shared" ref="H50:H79" si="38">+G50/$E$41</f>
        <v>0</v>
      </c>
      <c r="I50" s="13">
        <f>+G50/$E$42</f>
        <v>0</v>
      </c>
      <c r="J50" s="13">
        <f t="shared" ref="J50:J79" si="39">+G50/$E$43</f>
        <v>0</v>
      </c>
      <c r="K50" s="62"/>
      <c r="L50" s="3"/>
      <c r="M50" s="13">
        <f t="shared" ref="M50:M55" si="40">+L50/$E$41</f>
        <v>0</v>
      </c>
      <c r="N50" s="13">
        <f t="shared" si="29"/>
        <v>0</v>
      </c>
      <c r="O50" s="13">
        <f t="shared" ref="O50:O79" si="41">+L50/$E$43</f>
        <v>0</v>
      </c>
      <c r="P50" s="13"/>
      <c r="R50" s="13">
        <f t="shared" ref="R50:R55" si="42">+Q50/$E$41</f>
        <v>0</v>
      </c>
      <c r="S50" s="39">
        <f t="shared" si="31"/>
        <v>0</v>
      </c>
      <c r="T50" s="13">
        <f t="shared" si="32"/>
        <v>0</v>
      </c>
      <c r="U50" s="1"/>
      <c r="W50" s="34" t="s">
        <v>128</v>
      </c>
    </row>
    <row r="51" spans="2:23" x14ac:dyDescent="0.2">
      <c r="C51" s="38" t="s">
        <v>106</v>
      </c>
      <c r="E51" s="44"/>
      <c r="G51" s="18"/>
      <c r="H51" s="44">
        <f t="shared" si="38"/>
        <v>0</v>
      </c>
      <c r="I51" s="44">
        <f t="shared" ref="I51:I79" si="43">+G51/$E$42</f>
        <v>0</v>
      </c>
      <c r="J51" s="44">
        <f t="shared" si="39"/>
        <v>0</v>
      </c>
      <c r="K51" s="62"/>
      <c r="L51" s="18"/>
      <c r="M51" s="44">
        <f t="shared" si="40"/>
        <v>0</v>
      </c>
      <c r="N51" s="44">
        <f t="shared" si="29"/>
        <v>0</v>
      </c>
      <c r="O51" s="44">
        <f t="shared" si="41"/>
        <v>0</v>
      </c>
      <c r="P51" s="13"/>
      <c r="Q51" s="18"/>
      <c r="R51" s="44">
        <f t="shared" si="42"/>
        <v>0</v>
      </c>
      <c r="S51" s="50">
        <f t="shared" si="31"/>
        <v>0</v>
      </c>
      <c r="T51" s="44">
        <f t="shared" si="32"/>
        <v>0</v>
      </c>
      <c r="U51" s="1"/>
      <c r="W51" s="34" t="s">
        <v>129</v>
      </c>
    </row>
    <row r="52" spans="2:23" x14ac:dyDescent="0.2">
      <c r="C52" s="38" t="s">
        <v>107</v>
      </c>
      <c r="E52" s="44"/>
      <c r="G52" s="18"/>
      <c r="H52" s="44">
        <f t="shared" si="38"/>
        <v>0</v>
      </c>
      <c r="I52" s="44">
        <f t="shared" si="43"/>
        <v>0</v>
      </c>
      <c r="J52" s="44">
        <f t="shared" si="39"/>
        <v>0</v>
      </c>
      <c r="K52" s="62"/>
      <c r="L52" s="18"/>
      <c r="M52" s="44">
        <f t="shared" si="40"/>
        <v>0</v>
      </c>
      <c r="N52" s="44">
        <f t="shared" si="29"/>
        <v>0</v>
      </c>
      <c r="O52" s="44">
        <f t="shared" si="41"/>
        <v>0</v>
      </c>
      <c r="P52" s="13"/>
      <c r="Q52" s="18"/>
      <c r="R52" s="44">
        <f t="shared" si="42"/>
        <v>0</v>
      </c>
      <c r="S52" s="50">
        <f t="shared" si="31"/>
        <v>0</v>
      </c>
      <c r="T52" s="44">
        <f t="shared" si="32"/>
        <v>0</v>
      </c>
      <c r="U52" s="1"/>
      <c r="W52" s="34" t="s">
        <v>130</v>
      </c>
    </row>
    <row r="53" spans="2:23" x14ac:dyDescent="0.2">
      <c r="C53" s="38" t="s">
        <v>109</v>
      </c>
      <c r="E53" s="44"/>
      <c r="G53" s="18"/>
      <c r="H53" s="44">
        <f t="shared" si="38"/>
        <v>0</v>
      </c>
      <c r="I53" s="44">
        <f t="shared" si="43"/>
        <v>0</v>
      </c>
      <c r="J53" s="44">
        <f t="shared" si="39"/>
        <v>0</v>
      </c>
      <c r="K53" s="62"/>
      <c r="L53" s="18"/>
      <c r="M53" s="44">
        <f t="shared" si="40"/>
        <v>0</v>
      </c>
      <c r="N53" s="44">
        <f t="shared" si="29"/>
        <v>0</v>
      </c>
      <c r="O53" s="44">
        <f t="shared" si="41"/>
        <v>0</v>
      </c>
      <c r="P53" s="13"/>
      <c r="Q53" s="18"/>
      <c r="R53" s="44">
        <f t="shared" si="42"/>
        <v>0</v>
      </c>
      <c r="S53" s="50">
        <f t="shared" si="31"/>
        <v>0</v>
      </c>
      <c r="T53" s="44">
        <f t="shared" si="32"/>
        <v>0</v>
      </c>
      <c r="U53" s="1"/>
      <c r="W53" s="34" t="s">
        <v>130</v>
      </c>
    </row>
    <row r="54" spans="2:23" x14ac:dyDescent="0.2">
      <c r="C54" s="38" t="s">
        <v>108</v>
      </c>
      <c r="E54" s="44"/>
      <c r="G54" s="18"/>
      <c r="H54" s="44">
        <f t="shared" si="38"/>
        <v>0</v>
      </c>
      <c r="I54" s="44">
        <f t="shared" si="43"/>
        <v>0</v>
      </c>
      <c r="J54" s="44">
        <f t="shared" si="39"/>
        <v>0</v>
      </c>
      <c r="K54" s="62"/>
      <c r="L54" s="18"/>
      <c r="M54" s="44">
        <f t="shared" si="40"/>
        <v>0</v>
      </c>
      <c r="N54" s="44">
        <f t="shared" si="29"/>
        <v>0</v>
      </c>
      <c r="O54" s="44">
        <f t="shared" si="41"/>
        <v>0</v>
      </c>
      <c r="P54" s="13"/>
      <c r="Q54" s="18"/>
      <c r="R54" s="44">
        <f t="shared" si="42"/>
        <v>0</v>
      </c>
      <c r="S54" s="50">
        <f t="shared" si="31"/>
        <v>0</v>
      </c>
      <c r="T54" s="44">
        <f t="shared" si="32"/>
        <v>0</v>
      </c>
      <c r="U54" s="1"/>
      <c r="W54" s="34" t="s">
        <v>127</v>
      </c>
    </row>
    <row r="55" spans="2:23" s="35" customFormat="1" x14ac:dyDescent="0.2">
      <c r="B55" s="30">
        <v>1</v>
      </c>
      <c r="C55" s="41" t="s">
        <v>0</v>
      </c>
      <c r="D55" s="41"/>
      <c r="E55" s="43"/>
      <c r="G55" s="42">
        <f>+SUM(G48:G52)-SUM(G53:G54)</f>
        <v>0</v>
      </c>
      <c r="H55" s="43">
        <f t="shared" si="38"/>
        <v>0</v>
      </c>
      <c r="I55" s="43">
        <f t="shared" si="43"/>
        <v>0</v>
      </c>
      <c r="J55" s="43">
        <f t="shared" si="39"/>
        <v>0</v>
      </c>
      <c r="K55" s="74"/>
      <c r="L55" s="42">
        <f>+SUM(L48:L52)-SUM(L53:L54)</f>
        <v>0</v>
      </c>
      <c r="M55" s="43">
        <f t="shared" si="40"/>
        <v>0</v>
      </c>
      <c r="N55" s="43">
        <f t="shared" si="29"/>
        <v>0</v>
      </c>
      <c r="O55" s="43">
        <f t="shared" si="41"/>
        <v>0</v>
      </c>
      <c r="P55" s="74"/>
      <c r="Q55" s="42">
        <f>+SUM(Q48:Q52)-SUM(Q53:Q54)</f>
        <v>0</v>
      </c>
      <c r="R55" s="43">
        <f t="shared" si="42"/>
        <v>0</v>
      </c>
      <c r="S55" s="51">
        <f t="shared" si="31"/>
        <v>0</v>
      </c>
      <c r="T55" s="43">
        <f t="shared" si="32"/>
        <v>0</v>
      </c>
      <c r="W55" s="49"/>
    </row>
    <row r="56" spans="2:23" x14ac:dyDescent="0.2">
      <c r="C56" s="1" t="s">
        <v>115</v>
      </c>
      <c r="E56" s="1"/>
      <c r="G56" s="62"/>
      <c r="H56" s="82">
        <f t="shared" ref="H56:H58" si="44">+G56/$E$41</f>
        <v>0</v>
      </c>
      <c r="I56" s="82">
        <f t="shared" ref="I56:I58" si="45">+G56/$E$42</f>
        <v>0</v>
      </c>
      <c r="J56" s="82">
        <f t="shared" si="39"/>
        <v>0</v>
      </c>
      <c r="K56" s="62"/>
      <c r="L56" s="62"/>
      <c r="M56" s="82">
        <f t="shared" ref="M56:M58" si="46">+L56/$E$41</f>
        <v>0</v>
      </c>
      <c r="N56" s="82">
        <f t="shared" ref="N56:N58" si="47">+L56/$E$42</f>
        <v>0</v>
      </c>
      <c r="O56" s="82">
        <f t="shared" si="41"/>
        <v>0</v>
      </c>
      <c r="P56" s="62"/>
      <c r="Q56" s="62"/>
      <c r="R56" s="82">
        <f t="shared" ref="R56:R58" si="48">+Q56/$E$41</f>
        <v>0</v>
      </c>
      <c r="S56" s="97">
        <f t="shared" ref="S56:S58" si="49">+Q56/$E$42</f>
        <v>0</v>
      </c>
      <c r="T56" s="82">
        <f t="shared" si="32"/>
        <v>0</v>
      </c>
      <c r="U56" s="1"/>
      <c r="W56" s="34" t="s">
        <v>192</v>
      </c>
    </row>
    <row r="57" spans="2:23" x14ac:dyDescent="0.2">
      <c r="C57" s="1" t="s">
        <v>116</v>
      </c>
      <c r="E57" s="1"/>
      <c r="G57" s="62"/>
      <c r="H57" s="82">
        <f t="shared" si="44"/>
        <v>0</v>
      </c>
      <c r="I57" s="82">
        <f t="shared" si="45"/>
        <v>0</v>
      </c>
      <c r="J57" s="82">
        <f t="shared" si="39"/>
        <v>0</v>
      </c>
      <c r="K57" s="62"/>
      <c r="L57" s="62"/>
      <c r="M57" s="82">
        <f t="shared" si="46"/>
        <v>0</v>
      </c>
      <c r="N57" s="82">
        <f t="shared" si="47"/>
        <v>0</v>
      </c>
      <c r="O57" s="82">
        <f t="shared" si="41"/>
        <v>0</v>
      </c>
      <c r="P57" s="62"/>
      <c r="Q57" s="62"/>
      <c r="R57" s="82">
        <f t="shared" si="48"/>
        <v>0</v>
      </c>
      <c r="S57" s="97">
        <f t="shared" si="49"/>
        <v>0</v>
      </c>
      <c r="T57" s="82">
        <f t="shared" si="32"/>
        <v>0</v>
      </c>
      <c r="U57" s="1"/>
    </row>
    <row r="58" spans="2:23" x14ac:dyDescent="0.2">
      <c r="C58" s="1" t="s">
        <v>117</v>
      </c>
      <c r="E58" s="1"/>
      <c r="G58" s="62"/>
      <c r="H58" s="82">
        <f t="shared" si="44"/>
        <v>0</v>
      </c>
      <c r="I58" s="82">
        <f t="shared" si="45"/>
        <v>0</v>
      </c>
      <c r="J58" s="82">
        <f t="shared" si="39"/>
        <v>0</v>
      </c>
      <c r="K58" s="62"/>
      <c r="L58" s="62"/>
      <c r="M58" s="82">
        <f t="shared" si="46"/>
        <v>0</v>
      </c>
      <c r="N58" s="82">
        <f t="shared" si="47"/>
        <v>0</v>
      </c>
      <c r="O58" s="82">
        <f t="shared" si="41"/>
        <v>0</v>
      </c>
      <c r="P58" s="62"/>
      <c r="Q58" s="62"/>
      <c r="R58" s="82">
        <f t="shared" si="48"/>
        <v>0</v>
      </c>
      <c r="S58" s="97">
        <f t="shared" si="49"/>
        <v>0</v>
      </c>
      <c r="T58" s="82">
        <f t="shared" si="32"/>
        <v>0</v>
      </c>
      <c r="U58" s="1"/>
    </row>
    <row r="59" spans="2:23" x14ac:dyDescent="0.2">
      <c r="B59" s="30"/>
      <c r="C59" s="38" t="s">
        <v>110</v>
      </c>
      <c r="G59" s="3"/>
      <c r="H59" s="13">
        <f t="shared" si="38"/>
        <v>0</v>
      </c>
      <c r="I59" s="13">
        <f t="shared" si="43"/>
        <v>0</v>
      </c>
      <c r="J59" s="13">
        <f t="shared" si="39"/>
        <v>0</v>
      </c>
      <c r="K59" s="13"/>
      <c r="L59" s="3"/>
      <c r="M59" s="13">
        <f t="shared" ref="M59:M79" si="50">+L59/$E$41</f>
        <v>0</v>
      </c>
      <c r="N59" s="13">
        <f t="shared" ref="N59:N79" si="51">+L59/$E$42</f>
        <v>0</v>
      </c>
      <c r="O59" s="13">
        <f t="shared" si="41"/>
        <v>0</v>
      </c>
      <c r="P59" s="13"/>
      <c r="R59" s="13">
        <f t="shared" ref="R59:R79" si="52">+Q59/$E$41</f>
        <v>0</v>
      </c>
      <c r="S59" s="39">
        <f t="shared" ref="S59:S79" si="53">+Q59/$E$42</f>
        <v>0</v>
      </c>
      <c r="T59" s="13">
        <f t="shared" si="32"/>
        <v>0</v>
      </c>
      <c r="U59" s="1"/>
      <c r="W59" s="34" t="s">
        <v>131</v>
      </c>
    </row>
    <row r="60" spans="2:23" x14ac:dyDescent="0.2">
      <c r="B60" s="30"/>
      <c r="C60" s="38" t="s">
        <v>111</v>
      </c>
      <c r="G60" s="3"/>
      <c r="H60" s="13">
        <f t="shared" si="38"/>
        <v>0</v>
      </c>
      <c r="I60" s="13">
        <f t="shared" si="43"/>
        <v>0</v>
      </c>
      <c r="J60" s="13">
        <f t="shared" si="39"/>
        <v>0</v>
      </c>
      <c r="K60" s="13"/>
      <c r="L60" s="3"/>
      <c r="M60" s="13">
        <f t="shared" si="50"/>
        <v>0</v>
      </c>
      <c r="N60" s="13">
        <f t="shared" si="51"/>
        <v>0</v>
      </c>
      <c r="O60" s="13">
        <f t="shared" si="41"/>
        <v>0</v>
      </c>
      <c r="P60" s="13"/>
      <c r="R60" s="13">
        <f t="shared" si="52"/>
        <v>0</v>
      </c>
      <c r="S60" s="39">
        <f t="shared" si="53"/>
        <v>0</v>
      </c>
      <c r="T60" s="13">
        <f t="shared" si="32"/>
        <v>0</v>
      </c>
      <c r="U60" s="1"/>
      <c r="W60" s="34" t="s">
        <v>133</v>
      </c>
    </row>
    <row r="61" spans="2:23" x14ac:dyDescent="0.2">
      <c r="B61" s="30"/>
      <c r="C61" s="1" t="s">
        <v>248</v>
      </c>
      <c r="G61" s="3"/>
      <c r="H61" s="13">
        <f t="shared" si="38"/>
        <v>0</v>
      </c>
      <c r="I61" s="13">
        <f t="shared" si="43"/>
        <v>0</v>
      </c>
      <c r="J61" s="13">
        <f t="shared" si="39"/>
        <v>0</v>
      </c>
      <c r="K61" s="13"/>
      <c r="L61" s="3"/>
      <c r="M61" s="13">
        <f t="shared" si="50"/>
        <v>0</v>
      </c>
      <c r="N61" s="13">
        <f t="shared" si="51"/>
        <v>0</v>
      </c>
      <c r="O61" s="13">
        <f t="shared" si="41"/>
        <v>0</v>
      </c>
      <c r="P61" s="13"/>
      <c r="R61" s="13">
        <f t="shared" si="52"/>
        <v>0</v>
      </c>
      <c r="S61" s="39">
        <f t="shared" si="53"/>
        <v>0</v>
      </c>
      <c r="T61" s="13">
        <f t="shared" si="32"/>
        <v>0</v>
      </c>
      <c r="U61" s="1"/>
      <c r="W61" s="34" t="s">
        <v>132</v>
      </c>
    </row>
    <row r="62" spans="2:23" x14ac:dyDescent="0.2">
      <c r="B62" s="30"/>
      <c r="C62" s="1" t="s">
        <v>112</v>
      </c>
      <c r="G62" s="3"/>
      <c r="H62" s="13">
        <f t="shared" si="38"/>
        <v>0</v>
      </c>
      <c r="I62" s="13">
        <f t="shared" si="43"/>
        <v>0</v>
      </c>
      <c r="J62" s="13">
        <f t="shared" si="39"/>
        <v>0</v>
      </c>
      <c r="K62" s="13"/>
      <c r="L62" s="3"/>
      <c r="M62" s="13">
        <f t="shared" si="50"/>
        <v>0</v>
      </c>
      <c r="N62" s="13">
        <f t="shared" si="51"/>
        <v>0</v>
      </c>
      <c r="O62" s="13">
        <f t="shared" si="41"/>
        <v>0</v>
      </c>
      <c r="P62" s="13"/>
      <c r="R62" s="13">
        <f t="shared" si="52"/>
        <v>0</v>
      </c>
      <c r="S62" s="39">
        <f t="shared" si="53"/>
        <v>0</v>
      </c>
      <c r="T62" s="13">
        <f t="shared" si="32"/>
        <v>0</v>
      </c>
      <c r="U62" s="1"/>
      <c r="W62" s="34" t="s">
        <v>134</v>
      </c>
    </row>
    <row r="63" spans="2:23" x14ac:dyDescent="0.2">
      <c r="B63" s="30"/>
      <c r="C63" s="1" t="s">
        <v>113</v>
      </c>
      <c r="G63" s="3"/>
      <c r="H63" s="13">
        <f t="shared" si="38"/>
        <v>0</v>
      </c>
      <c r="I63" s="13">
        <f t="shared" si="43"/>
        <v>0</v>
      </c>
      <c r="J63" s="13">
        <f t="shared" si="39"/>
        <v>0</v>
      </c>
      <c r="K63" s="13"/>
      <c r="L63" s="3"/>
      <c r="M63" s="13">
        <f t="shared" si="50"/>
        <v>0</v>
      </c>
      <c r="N63" s="13">
        <f t="shared" si="51"/>
        <v>0</v>
      </c>
      <c r="O63" s="13">
        <f t="shared" si="41"/>
        <v>0</v>
      </c>
      <c r="P63" s="13"/>
      <c r="R63" s="13">
        <f t="shared" si="52"/>
        <v>0</v>
      </c>
      <c r="S63" s="39">
        <f t="shared" si="53"/>
        <v>0</v>
      </c>
      <c r="T63" s="13">
        <f t="shared" si="32"/>
        <v>0</v>
      </c>
      <c r="U63" s="1"/>
    </row>
    <row r="64" spans="2:23" x14ac:dyDescent="0.2">
      <c r="B64" s="30"/>
      <c r="C64" s="1" t="s">
        <v>114</v>
      </c>
      <c r="G64" s="3"/>
      <c r="H64" s="13">
        <f t="shared" si="38"/>
        <v>0</v>
      </c>
      <c r="I64" s="13">
        <f t="shared" si="43"/>
        <v>0</v>
      </c>
      <c r="J64" s="13">
        <f t="shared" si="39"/>
        <v>0</v>
      </c>
      <c r="K64" s="13"/>
      <c r="L64" s="3"/>
      <c r="M64" s="13">
        <f t="shared" si="50"/>
        <v>0</v>
      </c>
      <c r="N64" s="13">
        <f t="shared" si="51"/>
        <v>0</v>
      </c>
      <c r="O64" s="13">
        <f t="shared" si="41"/>
        <v>0</v>
      </c>
      <c r="P64" s="13"/>
      <c r="R64" s="13">
        <f t="shared" si="52"/>
        <v>0</v>
      </c>
      <c r="S64" s="39">
        <f t="shared" si="53"/>
        <v>0</v>
      </c>
      <c r="T64" s="13">
        <f t="shared" si="32"/>
        <v>0</v>
      </c>
      <c r="U64" s="1"/>
    </row>
    <row r="65" spans="2:23" x14ac:dyDescent="0.2">
      <c r="B65" s="30">
        <v>2</v>
      </c>
      <c r="C65" s="41" t="s">
        <v>22</v>
      </c>
      <c r="D65" s="41"/>
      <c r="E65" s="43"/>
      <c r="F65" s="35"/>
      <c r="G65" s="42">
        <f>+SUM(G56:G64)</f>
        <v>0</v>
      </c>
      <c r="H65" s="43">
        <f t="shared" si="38"/>
        <v>0</v>
      </c>
      <c r="I65" s="43">
        <f t="shared" si="43"/>
        <v>0</v>
      </c>
      <c r="J65" s="43">
        <f t="shared" si="39"/>
        <v>0</v>
      </c>
      <c r="K65" s="74"/>
      <c r="L65" s="42">
        <f>+SUM(L56:L64)</f>
        <v>0</v>
      </c>
      <c r="M65" s="43">
        <f t="shared" si="50"/>
        <v>0</v>
      </c>
      <c r="N65" s="43">
        <f t="shared" si="51"/>
        <v>0</v>
      </c>
      <c r="O65" s="43">
        <f t="shared" si="41"/>
        <v>0</v>
      </c>
      <c r="P65" s="74"/>
      <c r="Q65" s="42">
        <f>+SUM(Q56:Q64)</f>
        <v>0</v>
      </c>
      <c r="R65" s="43">
        <f t="shared" si="52"/>
        <v>0</v>
      </c>
      <c r="S65" s="51">
        <f t="shared" si="53"/>
        <v>0</v>
      </c>
      <c r="T65" s="43">
        <f t="shared" si="32"/>
        <v>0</v>
      </c>
      <c r="U65" s="1"/>
    </row>
    <row r="66" spans="2:23" x14ac:dyDescent="0.2">
      <c r="B66" s="30">
        <v>3</v>
      </c>
      <c r="C66" s="45" t="s">
        <v>3</v>
      </c>
      <c r="D66" s="45"/>
      <c r="E66" s="63" t="s">
        <v>32</v>
      </c>
      <c r="F66" s="35"/>
      <c r="G66" s="46">
        <f>+G55-G65</f>
        <v>0</v>
      </c>
      <c r="H66" s="72">
        <f t="shared" si="38"/>
        <v>0</v>
      </c>
      <c r="I66" s="72">
        <f t="shared" si="43"/>
        <v>0</v>
      </c>
      <c r="J66" s="72">
        <f t="shared" si="39"/>
        <v>0</v>
      </c>
      <c r="K66" s="74"/>
      <c r="L66" s="46">
        <f>+L55-L65</f>
        <v>0</v>
      </c>
      <c r="M66" s="72">
        <f t="shared" si="50"/>
        <v>0</v>
      </c>
      <c r="N66" s="72">
        <f t="shared" si="51"/>
        <v>0</v>
      </c>
      <c r="O66" s="72">
        <f t="shared" si="41"/>
        <v>0</v>
      </c>
      <c r="P66" s="74"/>
      <c r="Q66" s="46">
        <f>+Q55-Q65</f>
        <v>0</v>
      </c>
      <c r="R66" s="72">
        <f t="shared" si="52"/>
        <v>0</v>
      </c>
      <c r="S66" s="52">
        <f t="shared" si="53"/>
        <v>0</v>
      </c>
      <c r="T66" s="72">
        <f t="shared" si="32"/>
        <v>0</v>
      </c>
      <c r="U66" s="1"/>
    </row>
    <row r="67" spans="2:23" x14ac:dyDescent="0.2">
      <c r="C67" s="1" t="s">
        <v>115</v>
      </c>
      <c r="E67" s="1"/>
      <c r="G67" s="62"/>
      <c r="H67" s="82">
        <f t="shared" si="38"/>
        <v>0</v>
      </c>
      <c r="I67" s="82">
        <f t="shared" si="43"/>
        <v>0</v>
      </c>
      <c r="J67" s="82">
        <f t="shared" si="39"/>
        <v>0</v>
      </c>
      <c r="K67" s="62"/>
      <c r="L67" s="62"/>
      <c r="M67" s="82">
        <f t="shared" si="50"/>
        <v>0</v>
      </c>
      <c r="N67" s="82">
        <f t="shared" si="51"/>
        <v>0</v>
      </c>
      <c r="O67" s="82">
        <f t="shared" si="41"/>
        <v>0</v>
      </c>
      <c r="P67" s="62"/>
      <c r="Q67" s="62"/>
      <c r="R67" s="82">
        <f t="shared" si="52"/>
        <v>0</v>
      </c>
      <c r="S67" s="97">
        <f t="shared" si="53"/>
        <v>0</v>
      </c>
      <c r="T67" s="82">
        <f t="shared" si="32"/>
        <v>0</v>
      </c>
      <c r="U67" s="1"/>
      <c r="W67" s="34" t="s">
        <v>192</v>
      </c>
    </row>
    <row r="68" spans="2:23" x14ac:dyDescent="0.2">
      <c r="C68" s="1" t="s">
        <v>116</v>
      </c>
      <c r="E68" s="1"/>
      <c r="G68" s="62"/>
      <c r="H68" s="82">
        <f t="shared" si="38"/>
        <v>0</v>
      </c>
      <c r="I68" s="82">
        <f t="shared" si="43"/>
        <v>0</v>
      </c>
      <c r="J68" s="82">
        <f t="shared" si="39"/>
        <v>0</v>
      </c>
      <c r="K68" s="62"/>
      <c r="L68" s="62"/>
      <c r="M68" s="82">
        <f t="shared" si="50"/>
        <v>0</v>
      </c>
      <c r="N68" s="82">
        <f t="shared" si="51"/>
        <v>0</v>
      </c>
      <c r="O68" s="82">
        <f t="shared" si="41"/>
        <v>0</v>
      </c>
      <c r="P68" s="62"/>
      <c r="Q68" s="62"/>
      <c r="R68" s="82">
        <f t="shared" si="52"/>
        <v>0</v>
      </c>
      <c r="S68" s="97">
        <f t="shared" si="53"/>
        <v>0</v>
      </c>
      <c r="T68" s="82">
        <f t="shared" si="32"/>
        <v>0</v>
      </c>
      <c r="U68" s="1"/>
    </row>
    <row r="69" spans="2:23" x14ac:dyDescent="0.2">
      <c r="C69" s="1" t="s">
        <v>117</v>
      </c>
      <c r="E69" s="1"/>
      <c r="G69" s="62"/>
      <c r="H69" s="82">
        <f t="shared" si="38"/>
        <v>0</v>
      </c>
      <c r="I69" s="82">
        <f t="shared" si="43"/>
        <v>0</v>
      </c>
      <c r="J69" s="82">
        <f t="shared" si="39"/>
        <v>0</v>
      </c>
      <c r="K69" s="62"/>
      <c r="L69" s="62"/>
      <c r="M69" s="82">
        <f t="shared" si="50"/>
        <v>0</v>
      </c>
      <c r="N69" s="82">
        <f t="shared" si="51"/>
        <v>0</v>
      </c>
      <c r="O69" s="82">
        <f t="shared" si="41"/>
        <v>0</v>
      </c>
      <c r="P69" s="62"/>
      <c r="Q69" s="62"/>
      <c r="R69" s="82">
        <f t="shared" si="52"/>
        <v>0</v>
      </c>
      <c r="S69" s="97">
        <f t="shared" si="53"/>
        <v>0</v>
      </c>
      <c r="T69" s="82">
        <f t="shared" si="32"/>
        <v>0</v>
      </c>
      <c r="U69" s="1"/>
    </row>
    <row r="70" spans="2:23" x14ac:dyDescent="0.2">
      <c r="B70" s="30"/>
      <c r="C70" s="1" t="s">
        <v>62</v>
      </c>
      <c r="D70" s="30"/>
      <c r="E70" s="64"/>
      <c r="F70" s="30"/>
      <c r="G70" s="62"/>
      <c r="H70" s="82">
        <f t="shared" si="38"/>
        <v>0</v>
      </c>
      <c r="I70" s="82">
        <f t="shared" si="43"/>
        <v>0</v>
      </c>
      <c r="J70" s="82">
        <f t="shared" si="39"/>
        <v>0</v>
      </c>
      <c r="K70" s="64"/>
      <c r="L70" s="62"/>
      <c r="M70" s="82">
        <f t="shared" si="50"/>
        <v>0</v>
      </c>
      <c r="N70" s="82">
        <f t="shared" si="51"/>
        <v>0</v>
      </c>
      <c r="O70" s="82">
        <f t="shared" si="41"/>
        <v>0</v>
      </c>
      <c r="P70" s="64"/>
      <c r="Q70" s="62"/>
      <c r="R70" s="82">
        <f t="shared" si="52"/>
        <v>0</v>
      </c>
      <c r="S70" s="97">
        <f t="shared" si="53"/>
        <v>0</v>
      </c>
      <c r="T70" s="82">
        <f t="shared" si="32"/>
        <v>0</v>
      </c>
      <c r="U70" s="1"/>
    </row>
    <row r="71" spans="2:23" x14ac:dyDescent="0.2">
      <c r="B71" s="30"/>
      <c r="C71" s="1" t="s">
        <v>61</v>
      </c>
      <c r="D71" s="30"/>
      <c r="E71" s="64"/>
      <c r="F71" s="30"/>
      <c r="G71" s="62"/>
      <c r="H71" s="82">
        <f t="shared" si="38"/>
        <v>0</v>
      </c>
      <c r="I71" s="82">
        <f t="shared" si="43"/>
        <v>0</v>
      </c>
      <c r="J71" s="82">
        <f t="shared" si="39"/>
        <v>0</v>
      </c>
      <c r="K71" s="64"/>
      <c r="L71" s="62"/>
      <c r="M71" s="82">
        <f t="shared" si="50"/>
        <v>0</v>
      </c>
      <c r="N71" s="82">
        <f t="shared" si="51"/>
        <v>0</v>
      </c>
      <c r="O71" s="82">
        <f t="shared" si="41"/>
        <v>0</v>
      </c>
      <c r="P71" s="64"/>
      <c r="Q71" s="62"/>
      <c r="R71" s="82">
        <f t="shared" si="52"/>
        <v>0</v>
      </c>
      <c r="S71" s="97">
        <f t="shared" si="53"/>
        <v>0</v>
      </c>
      <c r="T71" s="82">
        <f t="shared" si="32"/>
        <v>0</v>
      </c>
      <c r="U71" s="1"/>
    </row>
    <row r="72" spans="2:23" x14ac:dyDescent="0.2">
      <c r="B72" s="30"/>
      <c r="C72" s="1" t="s">
        <v>64</v>
      </c>
      <c r="D72" s="30"/>
      <c r="E72" s="64"/>
      <c r="F72" s="30"/>
      <c r="G72" s="62"/>
      <c r="H72" s="82">
        <f t="shared" si="38"/>
        <v>0</v>
      </c>
      <c r="I72" s="82">
        <f t="shared" si="43"/>
        <v>0</v>
      </c>
      <c r="J72" s="82">
        <f t="shared" si="39"/>
        <v>0</v>
      </c>
      <c r="K72" s="64"/>
      <c r="L72" s="62"/>
      <c r="M72" s="82">
        <f t="shared" si="50"/>
        <v>0</v>
      </c>
      <c r="N72" s="82">
        <f t="shared" si="51"/>
        <v>0</v>
      </c>
      <c r="O72" s="82">
        <f t="shared" si="41"/>
        <v>0</v>
      </c>
      <c r="P72" s="64"/>
      <c r="Q72" s="62"/>
      <c r="R72" s="82">
        <f t="shared" si="52"/>
        <v>0</v>
      </c>
      <c r="S72" s="97">
        <f t="shared" si="53"/>
        <v>0</v>
      </c>
      <c r="T72" s="82">
        <f t="shared" si="32"/>
        <v>0</v>
      </c>
      <c r="U72" s="1"/>
    </row>
    <row r="73" spans="2:23" x14ac:dyDescent="0.2">
      <c r="B73" s="30"/>
      <c r="C73" s="1" t="s">
        <v>63</v>
      </c>
      <c r="D73" s="30"/>
      <c r="E73" s="64"/>
      <c r="F73" s="30"/>
      <c r="G73" s="62"/>
      <c r="H73" s="82">
        <f t="shared" si="38"/>
        <v>0</v>
      </c>
      <c r="I73" s="82">
        <f t="shared" si="43"/>
        <v>0</v>
      </c>
      <c r="J73" s="82">
        <f t="shared" si="39"/>
        <v>0</v>
      </c>
      <c r="K73" s="64"/>
      <c r="L73" s="62"/>
      <c r="M73" s="82">
        <f t="shared" si="50"/>
        <v>0</v>
      </c>
      <c r="N73" s="82">
        <f t="shared" si="51"/>
        <v>0</v>
      </c>
      <c r="O73" s="82">
        <f t="shared" si="41"/>
        <v>0</v>
      </c>
      <c r="P73" s="64"/>
      <c r="Q73" s="62"/>
      <c r="R73" s="82">
        <f t="shared" si="52"/>
        <v>0</v>
      </c>
      <c r="S73" s="97">
        <f t="shared" si="53"/>
        <v>0</v>
      </c>
      <c r="T73" s="82">
        <f t="shared" si="32"/>
        <v>0</v>
      </c>
      <c r="U73" s="1"/>
    </row>
    <row r="74" spans="2:23" x14ac:dyDescent="0.2">
      <c r="B74" s="30">
        <v>4</v>
      </c>
      <c r="C74" s="41" t="s">
        <v>21</v>
      </c>
      <c r="D74" s="41"/>
      <c r="E74" s="43"/>
      <c r="F74" s="35"/>
      <c r="G74" s="42">
        <f>+SUM(G67:G73)</f>
        <v>0</v>
      </c>
      <c r="H74" s="43">
        <f t="shared" si="38"/>
        <v>0</v>
      </c>
      <c r="I74" s="43">
        <f t="shared" si="43"/>
        <v>0</v>
      </c>
      <c r="J74" s="43">
        <f t="shared" si="39"/>
        <v>0</v>
      </c>
      <c r="K74" s="74"/>
      <c r="L74" s="42">
        <f>+SUM(L67:L73)</f>
        <v>0</v>
      </c>
      <c r="M74" s="43">
        <f t="shared" si="50"/>
        <v>0</v>
      </c>
      <c r="N74" s="43">
        <f t="shared" si="51"/>
        <v>0</v>
      </c>
      <c r="O74" s="43">
        <f t="shared" si="41"/>
        <v>0</v>
      </c>
      <c r="P74" s="74"/>
      <c r="Q74" s="42">
        <f>+SUM(Q67:Q73)</f>
        <v>0</v>
      </c>
      <c r="R74" s="43">
        <f t="shared" si="52"/>
        <v>0</v>
      </c>
      <c r="S74" s="51">
        <f t="shared" si="53"/>
        <v>0</v>
      </c>
      <c r="T74" s="43">
        <f t="shared" si="32"/>
        <v>0</v>
      </c>
      <c r="U74" s="1"/>
    </row>
    <row r="75" spans="2:23" x14ac:dyDescent="0.2">
      <c r="B75" s="30">
        <v>5</v>
      </c>
      <c r="C75" s="45" t="s">
        <v>1</v>
      </c>
      <c r="D75" s="45"/>
      <c r="E75" s="63" t="s">
        <v>215</v>
      </c>
      <c r="G75" s="46">
        <f>+G66-G74</f>
        <v>0</v>
      </c>
      <c r="H75" s="72">
        <f t="shared" si="38"/>
        <v>0</v>
      </c>
      <c r="I75" s="72">
        <f t="shared" si="43"/>
        <v>0</v>
      </c>
      <c r="J75" s="72">
        <f t="shared" si="39"/>
        <v>0</v>
      </c>
      <c r="K75" s="13"/>
      <c r="L75" s="46">
        <f>+L66-L74</f>
        <v>0</v>
      </c>
      <c r="M75" s="72">
        <f t="shared" si="50"/>
        <v>0</v>
      </c>
      <c r="N75" s="72">
        <f t="shared" si="51"/>
        <v>0</v>
      </c>
      <c r="O75" s="72">
        <f t="shared" si="41"/>
        <v>0</v>
      </c>
      <c r="P75" s="13"/>
      <c r="Q75" s="46">
        <f>+Q66-Q74</f>
        <v>0</v>
      </c>
      <c r="R75" s="72">
        <f t="shared" si="52"/>
        <v>0</v>
      </c>
      <c r="S75" s="52">
        <f t="shared" si="53"/>
        <v>0</v>
      </c>
      <c r="T75" s="72">
        <f t="shared" si="32"/>
        <v>0</v>
      </c>
      <c r="U75" s="1"/>
    </row>
    <row r="76" spans="2:23" x14ac:dyDescent="0.2">
      <c r="B76" s="30">
        <v>6</v>
      </c>
      <c r="C76" s="1" t="s">
        <v>20</v>
      </c>
      <c r="E76" s="57"/>
      <c r="G76" s="18"/>
      <c r="H76" s="44">
        <f>+G76/$E$41</f>
        <v>0</v>
      </c>
      <c r="I76" s="44">
        <f>+G76/$E$42</f>
        <v>0</v>
      </c>
      <c r="J76" s="44">
        <f>+G76/$E$43</f>
        <v>0</v>
      </c>
      <c r="K76" s="44"/>
      <c r="L76" s="18"/>
      <c r="M76" s="44">
        <f t="shared" si="50"/>
        <v>0</v>
      </c>
      <c r="N76" s="44">
        <f t="shared" si="51"/>
        <v>0</v>
      </c>
      <c r="O76" s="44">
        <f t="shared" si="41"/>
        <v>0</v>
      </c>
      <c r="P76" s="44"/>
      <c r="Q76" s="18"/>
      <c r="R76" s="44">
        <f t="shared" si="52"/>
        <v>0</v>
      </c>
      <c r="S76" s="50">
        <f t="shared" si="53"/>
        <v>0</v>
      </c>
      <c r="T76" s="44">
        <f>+Q76/$E$43</f>
        <v>0</v>
      </c>
      <c r="U76" s="1"/>
    </row>
    <row r="77" spans="2:23" x14ac:dyDescent="0.2">
      <c r="B77" s="30">
        <v>7</v>
      </c>
      <c r="C77" s="1" t="s">
        <v>30</v>
      </c>
      <c r="E77" s="57"/>
      <c r="G77" s="18"/>
      <c r="H77" s="44">
        <f t="shared" si="38"/>
        <v>0</v>
      </c>
      <c r="I77" s="44">
        <f t="shared" si="43"/>
        <v>0</v>
      </c>
      <c r="J77" s="44">
        <f t="shared" si="39"/>
        <v>0</v>
      </c>
      <c r="K77" s="44"/>
      <c r="L77" s="18"/>
      <c r="M77" s="44">
        <f t="shared" si="50"/>
        <v>0</v>
      </c>
      <c r="N77" s="44">
        <f t="shared" si="51"/>
        <v>0</v>
      </c>
      <c r="O77" s="44">
        <f t="shared" si="41"/>
        <v>0</v>
      </c>
      <c r="P77" s="44"/>
      <c r="Q77" s="18"/>
      <c r="R77" s="44">
        <f t="shared" si="52"/>
        <v>0</v>
      </c>
      <c r="S77" s="50">
        <f t="shared" si="53"/>
        <v>0</v>
      </c>
      <c r="T77" s="44">
        <f t="shared" si="32"/>
        <v>0</v>
      </c>
      <c r="U77" s="1"/>
    </row>
    <row r="78" spans="2:23" x14ac:dyDescent="0.2">
      <c r="B78" s="30">
        <v>8</v>
      </c>
      <c r="C78" s="1" t="s">
        <v>18</v>
      </c>
      <c r="E78" s="57"/>
      <c r="G78" s="18"/>
      <c r="H78" s="44">
        <f t="shared" si="38"/>
        <v>0</v>
      </c>
      <c r="I78" s="44">
        <f t="shared" si="43"/>
        <v>0</v>
      </c>
      <c r="J78" s="44">
        <f t="shared" si="39"/>
        <v>0</v>
      </c>
      <c r="K78" s="44"/>
      <c r="L78" s="18"/>
      <c r="M78" s="44">
        <f t="shared" si="50"/>
        <v>0</v>
      </c>
      <c r="N78" s="44">
        <f t="shared" si="51"/>
        <v>0</v>
      </c>
      <c r="O78" s="44">
        <f t="shared" si="41"/>
        <v>0</v>
      </c>
      <c r="P78" s="44"/>
      <c r="Q78" s="18"/>
      <c r="R78" s="44">
        <f t="shared" si="52"/>
        <v>0</v>
      </c>
      <c r="S78" s="50">
        <f t="shared" si="53"/>
        <v>0</v>
      </c>
      <c r="T78" s="44">
        <f t="shared" si="32"/>
        <v>0</v>
      </c>
      <c r="U78" s="1"/>
      <c r="W78" s="34" t="s">
        <v>142</v>
      </c>
    </row>
    <row r="79" spans="2:23" x14ac:dyDescent="0.2">
      <c r="B79" s="30">
        <v>9</v>
      </c>
      <c r="C79" s="6" t="s">
        <v>2</v>
      </c>
      <c r="D79" s="6"/>
      <c r="E79" s="56" t="s">
        <v>216</v>
      </c>
      <c r="G79" s="7">
        <f>+G75-G76-G77+G78</f>
        <v>0</v>
      </c>
      <c r="H79" s="73">
        <f t="shared" si="38"/>
        <v>0</v>
      </c>
      <c r="I79" s="73">
        <f t="shared" si="43"/>
        <v>0</v>
      </c>
      <c r="J79" s="73">
        <f t="shared" si="39"/>
        <v>0</v>
      </c>
      <c r="K79" s="13"/>
      <c r="L79" s="7">
        <f>+L75-L76-L77+L78</f>
        <v>0</v>
      </c>
      <c r="M79" s="73">
        <f t="shared" si="50"/>
        <v>0</v>
      </c>
      <c r="N79" s="73">
        <f t="shared" si="51"/>
        <v>0</v>
      </c>
      <c r="O79" s="73">
        <f t="shared" si="41"/>
        <v>0</v>
      </c>
      <c r="P79" s="13"/>
      <c r="Q79" s="7">
        <f>+Q75-Q76-Q77+Q78</f>
        <v>0</v>
      </c>
      <c r="R79" s="73">
        <f t="shared" si="52"/>
        <v>0</v>
      </c>
      <c r="S79" s="98">
        <f t="shared" si="53"/>
        <v>0</v>
      </c>
      <c r="T79" s="73">
        <f t="shared" si="32"/>
        <v>0</v>
      </c>
      <c r="U79" s="1"/>
    </row>
    <row r="80" spans="2:23" ht="12.75" customHeight="1" x14ac:dyDescent="0.2"/>
    <row r="81" spans="1:24" ht="12.75" customHeight="1" x14ac:dyDescent="0.2"/>
    <row r="82" spans="1:24" x14ac:dyDescent="0.2">
      <c r="B82" s="30">
        <v>10</v>
      </c>
      <c r="C82" s="4" t="s">
        <v>65</v>
      </c>
      <c r="D82" s="4"/>
      <c r="E82" s="60"/>
      <c r="G82" s="5"/>
      <c r="H82" s="5">
        <f t="shared" ref="H82" si="54">+G82/$E$41</f>
        <v>0</v>
      </c>
      <c r="I82" s="5">
        <f>+G82/$E$42</f>
        <v>0</v>
      </c>
      <c r="J82" s="5">
        <f t="shared" ref="J82" si="55">+G82/$E$43</f>
        <v>0</v>
      </c>
      <c r="L82" s="5"/>
      <c r="M82" s="5">
        <f>+L82/$E$41</f>
        <v>0</v>
      </c>
      <c r="N82" s="5">
        <f>+L82/$E$42</f>
        <v>0</v>
      </c>
      <c r="O82" s="5">
        <f t="shared" ref="O82" si="56">+L82/$E$43</f>
        <v>0</v>
      </c>
      <c r="Q82" s="5"/>
      <c r="R82" s="5">
        <f>+Q82/$E$41</f>
        <v>0</v>
      </c>
      <c r="S82" s="5">
        <f t="shared" ref="S82" si="57">+Q82/$E$42</f>
        <v>0</v>
      </c>
      <c r="T82" s="5">
        <f t="shared" ref="T82" si="58">+Q82/$E$43</f>
        <v>0</v>
      </c>
      <c r="W82" s="34" t="s">
        <v>143</v>
      </c>
    </row>
    <row r="83" spans="1:24" x14ac:dyDescent="0.2">
      <c r="B83" s="30">
        <v>11</v>
      </c>
      <c r="C83" s="6" t="s">
        <v>10</v>
      </c>
      <c r="D83" s="6"/>
      <c r="E83" s="71" t="s">
        <v>102</v>
      </c>
      <c r="G83" s="77">
        <f>IFERROR(G79/G82,0)</f>
        <v>0</v>
      </c>
      <c r="L83" s="77">
        <f>IFERROR(L79/L82,0)</f>
        <v>0</v>
      </c>
      <c r="Q83" s="77">
        <f>IFERROR(Q79/Q82,0)</f>
        <v>0</v>
      </c>
    </row>
    <row r="84" spans="1:24" ht="12.75" customHeight="1" x14ac:dyDescent="0.2"/>
    <row r="85" spans="1:24" ht="12.75" customHeight="1" x14ac:dyDescent="0.2"/>
    <row r="86" spans="1:24" ht="12.75" customHeight="1" x14ac:dyDescent="0.2">
      <c r="C86" s="94" t="s">
        <v>125</v>
      </c>
      <c r="D86" s="94"/>
      <c r="E86" s="95"/>
      <c r="G86" s="94"/>
      <c r="H86" s="95">
        <f t="shared" ref="H86" si="59">+G86/$E$41</f>
        <v>0</v>
      </c>
      <c r="I86" s="95">
        <f t="shared" ref="I86" si="60">+G86/$E$42</f>
        <v>0</v>
      </c>
      <c r="J86" s="95">
        <f t="shared" ref="J86" si="61">+G86/$E$43</f>
        <v>0</v>
      </c>
      <c r="L86" s="94"/>
      <c r="M86" s="103">
        <f t="shared" ref="M86:M87" si="62">+L86/$E$41</f>
        <v>0</v>
      </c>
      <c r="N86" s="95">
        <f t="shared" ref="N86:N87" si="63">+L86/$E$42</f>
        <v>0</v>
      </c>
      <c r="O86" s="95">
        <f t="shared" ref="O86:O87" si="64">+L86/$E$43</f>
        <v>0</v>
      </c>
      <c r="P86" s="33"/>
      <c r="Q86" s="95"/>
      <c r="R86" s="95">
        <f t="shared" ref="R86:R87" si="65">+Q86/$E$41</f>
        <v>0</v>
      </c>
      <c r="S86" s="95">
        <f t="shared" ref="S86:S87" si="66">+Q86/$E$42</f>
        <v>0</v>
      </c>
      <c r="T86" s="95">
        <f t="shared" ref="T86:T87" si="67">+Q86/$E$43</f>
        <v>0</v>
      </c>
      <c r="W86" s="34" t="s">
        <v>152</v>
      </c>
    </row>
    <row r="87" spans="1:24" ht="12.75" customHeight="1" x14ac:dyDescent="0.2">
      <c r="C87" s="94" t="s">
        <v>126</v>
      </c>
      <c r="D87" s="94"/>
      <c r="E87" s="95"/>
      <c r="F87" s="35"/>
      <c r="G87" s="75"/>
      <c r="H87" s="33"/>
      <c r="I87" s="33"/>
      <c r="J87" s="33"/>
      <c r="K87" s="33"/>
      <c r="L87" s="94"/>
      <c r="M87" s="103">
        <f t="shared" si="62"/>
        <v>0</v>
      </c>
      <c r="N87" s="95">
        <f t="shared" si="63"/>
        <v>0</v>
      </c>
      <c r="O87" s="95">
        <f t="shared" si="64"/>
        <v>0</v>
      </c>
      <c r="P87" s="33"/>
      <c r="Q87" s="95"/>
      <c r="R87" s="95">
        <f t="shared" si="65"/>
        <v>0</v>
      </c>
      <c r="S87" s="95">
        <f t="shared" si="66"/>
        <v>0</v>
      </c>
      <c r="T87" s="95">
        <f t="shared" si="67"/>
        <v>0</v>
      </c>
      <c r="W87" s="34" t="s">
        <v>152</v>
      </c>
    </row>
    <row r="88" spans="1:24" ht="12.75" customHeight="1" x14ac:dyDescent="0.2"/>
    <row r="89" spans="1:24" x14ac:dyDescent="0.2">
      <c r="A89" s="20"/>
      <c r="B89" s="20"/>
      <c r="C89" s="20"/>
      <c r="D89" s="20"/>
      <c r="E89" s="61"/>
      <c r="F89" s="20"/>
      <c r="G89" s="69"/>
      <c r="H89" s="20"/>
      <c r="I89" s="20"/>
      <c r="J89" s="20"/>
      <c r="K89" s="20"/>
      <c r="L89" s="69"/>
      <c r="M89" s="20"/>
      <c r="N89" s="20"/>
      <c r="O89" s="20"/>
      <c r="P89" s="20"/>
      <c r="Q89" s="65"/>
      <c r="R89" s="20"/>
      <c r="S89" s="20"/>
      <c r="T89" s="20"/>
      <c r="U89" s="20"/>
      <c r="V89" s="20"/>
      <c r="W89" s="48"/>
      <c r="X89" s="20"/>
    </row>
    <row r="90" spans="1:24" x14ac:dyDescent="0.2">
      <c r="A90" s="20"/>
      <c r="B90" s="20"/>
      <c r="C90" s="20"/>
      <c r="D90" s="20"/>
      <c r="E90" s="61"/>
      <c r="F90" s="20"/>
      <c r="G90" s="69"/>
      <c r="H90" s="20"/>
      <c r="I90" s="20"/>
      <c r="J90" s="20"/>
      <c r="K90" s="20"/>
      <c r="L90" s="69"/>
      <c r="M90" s="20"/>
      <c r="N90" s="20"/>
      <c r="O90" s="20"/>
      <c r="P90" s="20"/>
      <c r="Q90" s="65"/>
      <c r="R90" s="20"/>
      <c r="S90" s="20"/>
      <c r="T90" s="20"/>
      <c r="U90" s="20"/>
      <c r="V90" s="20"/>
      <c r="W90" s="48"/>
      <c r="X90" s="20"/>
    </row>
    <row r="91" spans="1:24" ht="6.75" customHeight="1" x14ac:dyDescent="0.2">
      <c r="K91" s="66"/>
      <c r="L91" s="9"/>
      <c r="O91" s="3"/>
      <c r="Q91" s="9"/>
      <c r="S91" s="1"/>
      <c r="T91" s="34"/>
      <c r="U91" s="1"/>
      <c r="W91" s="1"/>
    </row>
    <row r="92" spans="1:24" s="14" customFormat="1" ht="17.25" customHeight="1" x14ac:dyDescent="0.2">
      <c r="D92" s="17" t="s">
        <v>16</v>
      </c>
      <c r="E92" s="54"/>
      <c r="G92" s="70"/>
      <c r="H92" s="17" t="s">
        <v>214</v>
      </c>
      <c r="I92" s="16"/>
      <c r="J92" s="16"/>
      <c r="K92" s="67"/>
      <c r="L92" s="16"/>
      <c r="M92" s="16"/>
      <c r="N92" s="16"/>
      <c r="O92" s="78" t="s">
        <v>144</v>
      </c>
      <c r="P92" s="16"/>
      <c r="Q92" s="16"/>
      <c r="R92" s="16"/>
      <c r="T92" s="47"/>
    </row>
    <row r="93" spans="1:24" ht="17.25" customHeight="1" x14ac:dyDescent="0.2">
      <c r="D93" s="21" t="s">
        <v>17</v>
      </c>
      <c r="E93" s="55"/>
      <c r="K93" s="66"/>
      <c r="L93" s="9"/>
      <c r="O93" s="3"/>
      <c r="Q93" s="9"/>
      <c r="S93" s="1"/>
      <c r="T93" s="34"/>
      <c r="U93" s="1"/>
      <c r="W93" s="1"/>
    </row>
    <row r="94" spans="1:24" ht="12.75" customHeight="1" x14ac:dyDescent="0.2">
      <c r="K94" s="66"/>
      <c r="L94" s="9"/>
      <c r="O94" s="3"/>
      <c r="Q94" s="9"/>
      <c r="S94" s="1"/>
      <c r="T94" s="34"/>
      <c r="U94" s="1"/>
      <c r="W94" s="1"/>
    </row>
    <row r="95" spans="1:24" x14ac:dyDescent="0.2">
      <c r="B95" s="1" t="s">
        <v>103</v>
      </c>
      <c r="D95" s="119" t="s">
        <v>238</v>
      </c>
      <c r="E95" s="119"/>
      <c r="K95" s="66"/>
      <c r="L95" s="9"/>
      <c r="O95" s="3"/>
      <c r="Q95" s="9"/>
      <c r="S95" s="1"/>
      <c r="T95" s="34" t="s">
        <v>147</v>
      </c>
      <c r="U95" s="1"/>
      <c r="W95" s="1"/>
    </row>
    <row r="96" spans="1:24" ht="12.75" customHeight="1" x14ac:dyDescent="0.2">
      <c r="K96" s="66"/>
      <c r="L96" s="9"/>
      <c r="O96" s="3"/>
      <c r="Q96" s="9"/>
      <c r="S96" s="1"/>
      <c r="T96" s="34"/>
      <c r="U96" s="1"/>
      <c r="W96" s="1"/>
    </row>
    <row r="97" spans="2:23" x14ac:dyDescent="0.2">
      <c r="B97" s="35" t="s">
        <v>118</v>
      </c>
      <c r="E97" s="36">
        <v>1</v>
      </c>
      <c r="K97" s="66"/>
      <c r="L97" s="9"/>
      <c r="O97" s="3"/>
      <c r="Q97" s="9"/>
      <c r="S97" s="1"/>
      <c r="T97" s="34"/>
      <c r="U97" s="1"/>
      <c r="W97" s="1"/>
    </row>
    <row r="98" spans="2:23" x14ac:dyDescent="0.2">
      <c r="B98" s="35" t="s">
        <v>119</v>
      </c>
      <c r="E98" s="36">
        <v>1</v>
      </c>
      <c r="K98" s="66"/>
      <c r="L98" s="9"/>
      <c r="O98" s="3"/>
      <c r="Q98" s="9"/>
      <c r="S98" s="1"/>
      <c r="T98" s="34"/>
      <c r="U98" s="1"/>
      <c r="W98" s="1"/>
    </row>
    <row r="99" spans="2:23" x14ac:dyDescent="0.2">
      <c r="B99" s="35" t="s">
        <v>123</v>
      </c>
      <c r="E99" s="36">
        <v>1</v>
      </c>
      <c r="K99" s="66"/>
      <c r="L99" s="9"/>
      <c r="O99" s="3"/>
      <c r="Q99" s="9"/>
      <c r="S99" s="1"/>
      <c r="T99" s="34"/>
      <c r="U99" s="1"/>
      <c r="W99" s="1"/>
    </row>
    <row r="100" spans="2:23" x14ac:dyDescent="0.2">
      <c r="B100" s="35" t="s">
        <v>122</v>
      </c>
      <c r="E100" s="36">
        <v>1</v>
      </c>
      <c r="F100" s="37"/>
      <c r="G100" s="37"/>
      <c r="K100" s="66"/>
      <c r="L100" s="9"/>
      <c r="O100" s="3"/>
      <c r="Q100" s="9"/>
      <c r="S100" s="1"/>
      <c r="T100" s="34"/>
      <c r="U100" s="1"/>
      <c r="W100" s="1"/>
    </row>
    <row r="101" spans="2:23" ht="12.75" customHeight="1" x14ac:dyDescent="0.2">
      <c r="K101" s="66"/>
      <c r="L101" s="9"/>
      <c r="P101" s="3"/>
      <c r="Q101" s="9"/>
      <c r="T101" s="1"/>
      <c r="U101" s="34"/>
      <c r="W101" s="1"/>
    </row>
    <row r="102" spans="2:23" x14ac:dyDescent="0.2">
      <c r="G102" s="111" t="s">
        <v>25</v>
      </c>
      <c r="H102" s="111"/>
      <c r="I102" s="111"/>
      <c r="K102" s="33"/>
      <c r="L102" s="111" t="s">
        <v>26</v>
      </c>
      <c r="M102" s="111"/>
      <c r="N102" s="111"/>
      <c r="P102" s="33"/>
      <c r="Q102" s="111" t="s">
        <v>27</v>
      </c>
      <c r="R102" s="111"/>
      <c r="S102" s="111"/>
      <c r="T102" s="32"/>
      <c r="U102" s="1"/>
      <c r="V102" s="34"/>
      <c r="W102" s="1"/>
    </row>
    <row r="103" spans="2:23" x14ac:dyDescent="0.2">
      <c r="G103" s="66" t="s">
        <v>14</v>
      </c>
      <c r="H103" s="9" t="s">
        <v>43</v>
      </c>
      <c r="I103" s="9" t="s">
        <v>104</v>
      </c>
      <c r="K103" s="1"/>
      <c r="L103" s="66" t="s">
        <v>14</v>
      </c>
      <c r="M103" s="9" t="s">
        <v>44</v>
      </c>
      <c r="N103" s="9" t="s">
        <v>104</v>
      </c>
      <c r="Q103" s="3" t="s">
        <v>14</v>
      </c>
      <c r="R103" s="9" t="s">
        <v>45</v>
      </c>
      <c r="S103" s="9" t="s">
        <v>104</v>
      </c>
      <c r="T103" s="1"/>
      <c r="U103" s="1"/>
      <c r="V103" s="34"/>
      <c r="W103" s="1"/>
    </row>
    <row r="104" spans="2:23" x14ac:dyDescent="0.2">
      <c r="C104" s="38" t="s">
        <v>105</v>
      </c>
      <c r="G104" s="3"/>
      <c r="H104" s="13">
        <f>+G104/$E$97</f>
        <v>0</v>
      </c>
      <c r="I104" s="13">
        <f>+G104/$E$98</f>
        <v>0</v>
      </c>
      <c r="K104" s="1"/>
      <c r="M104" s="13">
        <f t="shared" ref="M104:M149" si="68">+L104/$E$97</f>
        <v>0</v>
      </c>
      <c r="N104" s="13">
        <f t="shared" ref="N104:N149" si="69">+L104/$E$98</f>
        <v>0</v>
      </c>
      <c r="R104" s="13">
        <f t="shared" ref="R104:R149" si="70">+Q104/$E$97</f>
        <v>0</v>
      </c>
      <c r="S104" s="13">
        <f t="shared" ref="S104:S149" si="71">+Q104/$E$98</f>
        <v>0</v>
      </c>
      <c r="T104" s="1"/>
      <c r="U104" s="1"/>
      <c r="V104" s="34" t="s">
        <v>128</v>
      </c>
      <c r="W104" s="1"/>
    </row>
    <row r="105" spans="2:23" x14ac:dyDescent="0.2">
      <c r="C105" s="38" t="s">
        <v>106</v>
      </c>
      <c r="E105" s="44"/>
      <c r="G105" s="18"/>
      <c r="H105" s="44">
        <f t="shared" ref="H105:H149" si="72">+G105/$E$97</f>
        <v>0</v>
      </c>
      <c r="I105" s="44">
        <f t="shared" ref="I105:I149" si="73">+G105/$E$98</f>
        <v>0</v>
      </c>
      <c r="K105" s="1"/>
      <c r="L105" s="18"/>
      <c r="M105" s="44">
        <f t="shared" si="68"/>
        <v>0</v>
      </c>
      <c r="N105" s="44">
        <f t="shared" si="69"/>
        <v>0</v>
      </c>
      <c r="Q105" s="18"/>
      <c r="R105" s="44">
        <f t="shared" si="70"/>
        <v>0</v>
      </c>
      <c r="S105" s="44">
        <f t="shared" si="71"/>
        <v>0</v>
      </c>
      <c r="T105" s="1"/>
      <c r="U105" s="1"/>
      <c r="V105" s="34" t="s">
        <v>129</v>
      </c>
      <c r="W105" s="1"/>
    </row>
    <row r="106" spans="2:23" x14ac:dyDescent="0.2">
      <c r="C106" s="38" t="s">
        <v>107</v>
      </c>
      <c r="E106" s="44"/>
      <c r="G106" s="18"/>
      <c r="H106" s="44">
        <f t="shared" si="72"/>
        <v>0</v>
      </c>
      <c r="I106" s="44">
        <f t="shared" si="73"/>
        <v>0</v>
      </c>
      <c r="K106" s="1"/>
      <c r="L106" s="18"/>
      <c r="M106" s="44">
        <f t="shared" si="68"/>
        <v>0</v>
      </c>
      <c r="N106" s="44">
        <f t="shared" si="69"/>
        <v>0</v>
      </c>
      <c r="Q106" s="18"/>
      <c r="R106" s="44">
        <f t="shared" si="70"/>
        <v>0</v>
      </c>
      <c r="S106" s="44">
        <f t="shared" si="71"/>
        <v>0</v>
      </c>
      <c r="T106" s="1"/>
      <c r="U106" s="1"/>
      <c r="V106" s="34" t="s">
        <v>130</v>
      </c>
      <c r="W106" s="1"/>
    </row>
    <row r="107" spans="2:23" x14ac:dyDescent="0.2">
      <c r="C107" s="38" t="s">
        <v>109</v>
      </c>
      <c r="E107" s="44"/>
      <c r="G107" s="18"/>
      <c r="H107" s="44">
        <f t="shared" si="72"/>
        <v>0</v>
      </c>
      <c r="I107" s="44">
        <f t="shared" si="73"/>
        <v>0</v>
      </c>
      <c r="K107" s="1"/>
      <c r="L107" s="18"/>
      <c r="M107" s="44">
        <f t="shared" si="68"/>
        <v>0</v>
      </c>
      <c r="N107" s="44">
        <f t="shared" si="69"/>
        <v>0</v>
      </c>
      <c r="Q107" s="18"/>
      <c r="R107" s="44">
        <f t="shared" si="70"/>
        <v>0</v>
      </c>
      <c r="S107" s="44">
        <f t="shared" si="71"/>
        <v>0</v>
      </c>
      <c r="T107" s="1"/>
      <c r="U107" s="1"/>
      <c r="V107" s="34" t="s">
        <v>130</v>
      </c>
      <c r="W107" s="1"/>
    </row>
    <row r="108" spans="2:23" x14ac:dyDescent="0.2">
      <c r="C108" s="38" t="s">
        <v>108</v>
      </c>
      <c r="E108" s="44"/>
      <c r="G108" s="18"/>
      <c r="H108" s="44">
        <f t="shared" si="72"/>
        <v>0</v>
      </c>
      <c r="I108" s="44">
        <f t="shared" si="73"/>
        <v>0</v>
      </c>
      <c r="K108" s="1"/>
      <c r="L108" s="18"/>
      <c r="M108" s="44">
        <f t="shared" si="68"/>
        <v>0</v>
      </c>
      <c r="N108" s="44">
        <f t="shared" si="69"/>
        <v>0</v>
      </c>
      <c r="Q108" s="18"/>
      <c r="R108" s="44">
        <f t="shared" si="70"/>
        <v>0</v>
      </c>
      <c r="S108" s="44">
        <f t="shared" si="71"/>
        <v>0</v>
      </c>
      <c r="T108" s="1"/>
      <c r="U108" s="1"/>
      <c r="V108" s="34" t="s">
        <v>127</v>
      </c>
      <c r="W108" s="1"/>
    </row>
    <row r="109" spans="2:23" s="35" customFormat="1" x14ac:dyDescent="0.2">
      <c r="B109" s="30">
        <v>1</v>
      </c>
      <c r="C109" s="41" t="s">
        <v>0</v>
      </c>
      <c r="D109" s="41"/>
      <c r="E109" s="43"/>
      <c r="G109" s="42">
        <f>+SUM(G104:G106)-SUM(G107:G108)</f>
        <v>0</v>
      </c>
      <c r="H109" s="43">
        <f t="shared" si="72"/>
        <v>0</v>
      </c>
      <c r="I109" s="43">
        <f t="shared" si="73"/>
        <v>0</v>
      </c>
      <c r="J109" s="9"/>
      <c r="K109" s="33"/>
      <c r="L109" s="42">
        <f>+SUM(L104:L106)-SUM(L107:L108)</f>
        <v>0</v>
      </c>
      <c r="M109" s="43">
        <f t="shared" si="68"/>
        <v>0</v>
      </c>
      <c r="N109" s="43">
        <f t="shared" si="69"/>
        <v>0</v>
      </c>
      <c r="O109" s="9"/>
      <c r="P109" s="33"/>
      <c r="Q109" s="42">
        <f>+SUM(Q104:Q106)-SUM(Q107:Q108)</f>
        <v>0</v>
      </c>
      <c r="R109" s="43">
        <f t="shared" si="70"/>
        <v>0</v>
      </c>
      <c r="S109" s="43">
        <f t="shared" si="71"/>
        <v>0</v>
      </c>
      <c r="V109" s="49"/>
    </row>
    <row r="110" spans="2:23" x14ac:dyDescent="0.2">
      <c r="B110" s="30"/>
      <c r="C110" s="1" t="s">
        <v>115</v>
      </c>
      <c r="G110" s="3"/>
      <c r="H110" s="13">
        <f t="shared" si="72"/>
        <v>0</v>
      </c>
      <c r="I110" s="13">
        <f t="shared" si="73"/>
        <v>0</v>
      </c>
      <c r="L110" s="3"/>
      <c r="M110" s="13">
        <f t="shared" ref="M110:M112" si="74">+L110/$E$97</f>
        <v>0</v>
      </c>
      <c r="N110" s="13">
        <f t="shared" ref="N110:N112" si="75">+L110/$E$98</f>
        <v>0</v>
      </c>
      <c r="R110" s="13">
        <f t="shared" ref="R110:R112" si="76">+Q110/$E$97</f>
        <v>0</v>
      </c>
      <c r="S110" s="13">
        <f t="shared" ref="S110:S112" si="77">+Q110/$E$98</f>
        <v>0</v>
      </c>
      <c r="T110" s="1"/>
      <c r="U110" s="1"/>
      <c r="V110" s="34"/>
      <c r="W110" s="1"/>
    </row>
    <row r="111" spans="2:23" x14ac:dyDescent="0.2">
      <c r="B111" s="30"/>
      <c r="C111" s="1" t="s">
        <v>116</v>
      </c>
      <c r="G111" s="3"/>
      <c r="H111" s="13">
        <f t="shared" si="72"/>
        <v>0</v>
      </c>
      <c r="I111" s="13">
        <f t="shared" si="73"/>
        <v>0</v>
      </c>
      <c r="L111" s="3"/>
      <c r="M111" s="13">
        <f t="shared" si="74"/>
        <v>0</v>
      </c>
      <c r="N111" s="13">
        <f t="shared" si="75"/>
        <v>0</v>
      </c>
      <c r="R111" s="13">
        <f t="shared" si="76"/>
        <v>0</v>
      </c>
      <c r="S111" s="13">
        <f t="shared" si="77"/>
        <v>0</v>
      </c>
      <c r="T111" s="1"/>
      <c r="U111" s="1"/>
      <c r="V111" s="34"/>
      <c r="W111" s="1"/>
    </row>
    <row r="112" spans="2:23" x14ac:dyDescent="0.2">
      <c r="B112" s="30"/>
      <c r="C112" s="1" t="s">
        <v>117</v>
      </c>
      <c r="G112" s="3"/>
      <c r="H112" s="13">
        <f t="shared" si="72"/>
        <v>0</v>
      </c>
      <c r="I112" s="13">
        <f t="shared" si="73"/>
        <v>0</v>
      </c>
      <c r="L112" s="3"/>
      <c r="M112" s="13">
        <f t="shared" si="74"/>
        <v>0</v>
      </c>
      <c r="N112" s="13">
        <f t="shared" si="75"/>
        <v>0</v>
      </c>
      <c r="R112" s="13">
        <f t="shared" si="76"/>
        <v>0</v>
      </c>
      <c r="S112" s="13">
        <f t="shared" si="77"/>
        <v>0</v>
      </c>
      <c r="T112" s="1"/>
      <c r="U112" s="1"/>
      <c r="V112" s="34"/>
      <c r="W112" s="1"/>
    </row>
    <row r="113" spans="2:23" x14ac:dyDescent="0.2">
      <c r="B113" s="30"/>
      <c r="C113" s="1" t="s">
        <v>253</v>
      </c>
      <c r="G113" s="3"/>
      <c r="H113" s="13">
        <f t="shared" ref="H113:H134" si="78">+G113/$E$97</f>
        <v>0</v>
      </c>
      <c r="I113" s="13">
        <f t="shared" ref="I113:I134" si="79">+G113/$E$98</f>
        <v>0</v>
      </c>
      <c r="L113" s="3"/>
      <c r="M113" s="13">
        <f t="shared" ref="M113:M134" si="80">+L113/$E$97</f>
        <v>0</v>
      </c>
      <c r="N113" s="13">
        <f t="shared" ref="N113:N134" si="81">+L113/$E$98</f>
        <v>0</v>
      </c>
      <c r="R113" s="13">
        <f t="shared" ref="R113:R134" si="82">+Q113/$E$97</f>
        <v>0</v>
      </c>
      <c r="S113" s="13">
        <f t="shared" ref="S113:S134" si="83">+Q113/$E$98</f>
        <v>0</v>
      </c>
      <c r="T113" s="1"/>
      <c r="U113" s="1"/>
      <c r="V113" s="34"/>
      <c r="W113" s="1"/>
    </row>
    <row r="114" spans="2:23" x14ac:dyDescent="0.2">
      <c r="B114" s="30"/>
      <c r="C114" s="1" t="s">
        <v>254</v>
      </c>
      <c r="G114" s="3"/>
      <c r="H114" s="13">
        <f t="shared" si="78"/>
        <v>0</v>
      </c>
      <c r="I114" s="13">
        <f t="shared" si="79"/>
        <v>0</v>
      </c>
      <c r="L114" s="3"/>
      <c r="M114" s="13">
        <f t="shared" si="80"/>
        <v>0</v>
      </c>
      <c r="N114" s="13">
        <f t="shared" si="81"/>
        <v>0</v>
      </c>
      <c r="R114" s="13">
        <f t="shared" si="82"/>
        <v>0</v>
      </c>
      <c r="S114" s="13">
        <f t="shared" si="83"/>
        <v>0</v>
      </c>
      <c r="T114" s="1"/>
      <c r="U114" s="1"/>
      <c r="V114" s="34"/>
      <c r="W114" s="1"/>
    </row>
    <row r="115" spans="2:23" x14ac:dyDescent="0.2">
      <c r="B115" s="30"/>
      <c r="C115" s="38" t="s">
        <v>252</v>
      </c>
      <c r="G115" s="3"/>
      <c r="H115" s="13">
        <f t="shared" si="78"/>
        <v>0</v>
      </c>
      <c r="I115" s="13">
        <f t="shared" si="79"/>
        <v>0</v>
      </c>
      <c r="L115" s="3"/>
      <c r="M115" s="13">
        <f t="shared" si="80"/>
        <v>0</v>
      </c>
      <c r="N115" s="13">
        <f t="shared" si="81"/>
        <v>0</v>
      </c>
      <c r="R115" s="13">
        <f t="shared" si="82"/>
        <v>0</v>
      </c>
      <c r="S115" s="13">
        <f t="shared" si="83"/>
        <v>0</v>
      </c>
      <c r="T115" s="1"/>
      <c r="U115" s="1"/>
      <c r="V115" s="34" t="s">
        <v>131</v>
      </c>
      <c r="W115" s="1"/>
    </row>
    <row r="116" spans="2:23" x14ac:dyDescent="0.2">
      <c r="B116" s="30"/>
      <c r="C116" s="1" t="s">
        <v>255</v>
      </c>
      <c r="G116" s="3"/>
      <c r="H116" s="13">
        <f t="shared" si="78"/>
        <v>0</v>
      </c>
      <c r="I116" s="13">
        <f t="shared" si="79"/>
        <v>0</v>
      </c>
      <c r="L116" s="3"/>
      <c r="M116" s="13">
        <f t="shared" si="80"/>
        <v>0</v>
      </c>
      <c r="N116" s="13">
        <f t="shared" si="81"/>
        <v>0</v>
      </c>
      <c r="R116" s="13">
        <f t="shared" si="82"/>
        <v>0</v>
      </c>
      <c r="S116" s="13">
        <f t="shared" si="83"/>
        <v>0</v>
      </c>
      <c r="T116" s="1"/>
      <c r="U116" s="1"/>
      <c r="V116" s="34" t="s">
        <v>134</v>
      </c>
      <c r="W116" s="1"/>
    </row>
    <row r="117" spans="2:23" x14ac:dyDescent="0.2">
      <c r="B117" s="30"/>
      <c r="C117" s="38" t="s">
        <v>256</v>
      </c>
      <c r="G117" s="3"/>
      <c r="H117" s="13">
        <f t="shared" si="78"/>
        <v>0</v>
      </c>
      <c r="I117" s="13">
        <f t="shared" si="79"/>
        <v>0</v>
      </c>
      <c r="L117" s="3"/>
      <c r="M117" s="13">
        <f t="shared" si="80"/>
        <v>0</v>
      </c>
      <c r="N117" s="13">
        <f t="shared" si="81"/>
        <v>0</v>
      </c>
      <c r="R117" s="13">
        <f t="shared" si="82"/>
        <v>0</v>
      </c>
      <c r="S117" s="13">
        <f t="shared" si="83"/>
        <v>0</v>
      </c>
      <c r="T117" s="1"/>
      <c r="U117" s="1"/>
      <c r="V117" s="34"/>
      <c r="W117" s="1"/>
    </row>
    <row r="118" spans="2:23" x14ac:dyDescent="0.2">
      <c r="B118" s="30"/>
      <c r="C118" s="38" t="s">
        <v>257</v>
      </c>
      <c r="G118" s="3"/>
      <c r="H118" s="13">
        <f t="shared" si="78"/>
        <v>0</v>
      </c>
      <c r="I118" s="13">
        <f t="shared" si="79"/>
        <v>0</v>
      </c>
      <c r="L118" s="3"/>
      <c r="M118" s="13">
        <f t="shared" si="80"/>
        <v>0</v>
      </c>
      <c r="N118" s="13">
        <f t="shared" si="81"/>
        <v>0</v>
      </c>
      <c r="R118" s="13">
        <f t="shared" si="82"/>
        <v>0</v>
      </c>
      <c r="S118" s="13">
        <f t="shared" si="83"/>
        <v>0</v>
      </c>
      <c r="T118" s="1"/>
      <c r="U118" s="1"/>
      <c r="V118" s="34"/>
      <c r="W118" s="1"/>
    </row>
    <row r="119" spans="2:23" x14ac:dyDescent="0.2">
      <c r="B119" s="30"/>
      <c r="C119" s="38" t="s">
        <v>258</v>
      </c>
      <c r="G119" s="3"/>
      <c r="H119" s="13">
        <f t="shared" si="78"/>
        <v>0</v>
      </c>
      <c r="I119" s="13">
        <f t="shared" si="79"/>
        <v>0</v>
      </c>
      <c r="L119" s="3"/>
      <c r="M119" s="13">
        <f t="shared" si="80"/>
        <v>0</v>
      </c>
      <c r="N119" s="13">
        <f t="shared" si="81"/>
        <v>0</v>
      </c>
      <c r="R119" s="13">
        <f t="shared" si="82"/>
        <v>0</v>
      </c>
      <c r="S119" s="13">
        <f t="shared" si="83"/>
        <v>0</v>
      </c>
      <c r="T119" s="1"/>
      <c r="U119" s="1"/>
      <c r="V119" s="34"/>
      <c r="W119" s="1"/>
    </row>
    <row r="120" spans="2:23" x14ac:dyDescent="0.2">
      <c r="B120" s="30"/>
      <c r="C120" s="38" t="s">
        <v>259</v>
      </c>
      <c r="G120" s="3"/>
      <c r="H120" s="13">
        <f t="shared" si="78"/>
        <v>0</v>
      </c>
      <c r="I120" s="13">
        <f t="shared" si="79"/>
        <v>0</v>
      </c>
      <c r="L120" s="3"/>
      <c r="M120" s="13">
        <f t="shared" si="80"/>
        <v>0</v>
      </c>
      <c r="N120" s="13">
        <f t="shared" si="81"/>
        <v>0</v>
      </c>
      <c r="R120" s="13">
        <f t="shared" si="82"/>
        <v>0</v>
      </c>
      <c r="S120" s="13">
        <f t="shared" si="83"/>
        <v>0</v>
      </c>
      <c r="T120" s="1"/>
      <c r="U120" s="1"/>
      <c r="V120" s="34"/>
      <c r="W120" s="1"/>
    </row>
    <row r="121" spans="2:23" x14ac:dyDescent="0.2">
      <c r="B121" s="30"/>
      <c r="C121" s="38" t="s">
        <v>260</v>
      </c>
      <c r="G121" s="3"/>
      <c r="H121" s="13">
        <f t="shared" si="78"/>
        <v>0</v>
      </c>
      <c r="I121" s="13">
        <f t="shared" si="79"/>
        <v>0</v>
      </c>
      <c r="L121" s="3"/>
      <c r="M121" s="13">
        <f t="shared" si="80"/>
        <v>0</v>
      </c>
      <c r="N121" s="13">
        <f t="shared" si="81"/>
        <v>0</v>
      </c>
      <c r="R121" s="13">
        <f t="shared" si="82"/>
        <v>0</v>
      </c>
      <c r="S121" s="13">
        <f t="shared" si="83"/>
        <v>0</v>
      </c>
      <c r="T121" s="1"/>
      <c r="U121" s="1"/>
      <c r="V121" s="34"/>
      <c r="W121" s="1"/>
    </row>
    <row r="122" spans="2:23" x14ac:dyDescent="0.2">
      <c r="B122" s="30"/>
      <c r="C122" s="38" t="s">
        <v>262</v>
      </c>
      <c r="G122" s="3"/>
      <c r="H122" s="13">
        <f t="shared" si="78"/>
        <v>0</v>
      </c>
      <c r="I122" s="13">
        <f t="shared" si="79"/>
        <v>0</v>
      </c>
      <c r="L122" s="3"/>
      <c r="M122" s="13">
        <f t="shared" si="80"/>
        <v>0</v>
      </c>
      <c r="N122" s="13">
        <f t="shared" si="81"/>
        <v>0</v>
      </c>
      <c r="R122" s="13">
        <f t="shared" si="82"/>
        <v>0</v>
      </c>
      <c r="S122" s="13">
        <f t="shared" si="83"/>
        <v>0</v>
      </c>
      <c r="T122" s="1"/>
      <c r="U122" s="1"/>
      <c r="V122" s="34"/>
      <c r="W122" s="1"/>
    </row>
    <row r="123" spans="2:23" x14ac:dyDescent="0.2">
      <c r="B123" s="30"/>
      <c r="C123" s="38" t="s">
        <v>261</v>
      </c>
      <c r="G123" s="3"/>
      <c r="H123" s="13">
        <f t="shared" si="78"/>
        <v>0</v>
      </c>
      <c r="I123" s="13">
        <f t="shared" si="79"/>
        <v>0</v>
      </c>
      <c r="L123" s="3"/>
      <c r="M123" s="13">
        <f t="shared" si="80"/>
        <v>0</v>
      </c>
      <c r="N123" s="13">
        <f t="shared" si="81"/>
        <v>0</v>
      </c>
      <c r="R123" s="13">
        <f t="shared" si="82"/>
        <v>0</v>
      </c>
      <c r="S123" s="13">
        <f t="shared" si="83"/>
        <v>0</v>
      </c>
      <c r="T123" s="1"/>
      <c r="U123" s="1"/>
      <c r="V123" s="34"/>
      <c r="W123" s="1"/>
    </row>
    <row r="124" spans="2:23" x14ac:dyDescent="0.2">
      <c r="B124" s="30"/>
      <c r="C124" s="38" t="s">
        <v>263</v>
      </c>
      <c r="G124" s="3"/>
      <c r="H124" s="13">
        <f t="shared" si="78"/>
        <v>0</v>
      </c>
      <c r="I124" s="13">
        <f t="shared" si="79"/>
        <v>0</v>
      </c>
      <c r="L124" s="3"/>
      <c r="M124" s="13">
        <f t="shared" si="80"/>
        <v>0</v>
      </c>
      <c r="N124" s="13">
        <f t="shared" si="81"/>
        <v>0</v>
      </c>
      <c r="R124" s="13">
        <f t="shared" si="82"/>
        <v>0</v>
      </c>
      <c r="S124" s="13">
        <f t="shared" si="83"/>
        <v>0</v>
      </c>
      <c r="T124" s="1"/>
      <c r="U124" s="1"/>
      <c r="V124" s="34"/>
      <c r="W124" s="1"/>
    </row>
    <row r="125" spans="2:23" x14ac:dyDescent="0.2">
      <c r="B125" s="30"/>
      <c r="C125" s="38" t="s">
        <v>264</v>
      </c>
      <c r="G125" s="3"/>
      <c r="H125" s="13">
        <f t="shared" si="78"/>
        <v>0</v>
      </c>
      <c r="I125" s="13">
        <f t="shared" si="79"/>
        <v>0</v>
      </c>
      <c r="L125" s="3"/>
      <c r="M125" s="13">
        <f t="shared" si="80"/>
        <v>0</v>
      </c>
      <c r="N125" s="13">
        <f t="shared" si="81"/>
        <v>0</v>
      </c>
      <c r="R125" s="13">
        <f t="shared" si="82"/>
        <v>0</v>
      </c>
      <c r="S125" s="13">
        <f t="shared" si="83"/>
        <v>0</v>
      </c>
      <c r="T125" s="1"/>
      <c r="U125" s="1"/>
      <c r="V125" s="34" t="s">
        <v>133</v>
      </c>
      <c r="W125" s="1"/>
    </row>
    <row r="126" spans="2:23" x14ac:dyDescent="0.2">
      <c r="B126" s="30"/>
      <c r="C126" s="1" t="s">
        <v>265</v>
      </c>
      <c r="G126" s="3"/>
      <c r="H126" s="13">
        <f t="shared" si="78"/>
        <v>0</v>
      </c>
      <c r="I126" s="13">
        <f t="shared" si="79"/>
        <v>0</v>
      </c>
      <c r="L126" s="3"/>
      <c r="M126" s="13">
        <f t="shared" si="80"/>
        <v>0</v>
      </c>
      <c r="N126" s="13">
        <f t="shared" si="81"/>
        <v>0</v>
      </c>
      <c r="R126" s="13">
        <f t="shared" si="82"/>
        <v>0</v>
      </c>
      <c r="S126" s="13">
        <f t="shared" si="83"/>
        <v>0</v>
      </c>
      <c r="T126" s="1"/>
      <c r="U126" s="1"/>
      <c r="V126" s="34" t="s">
        <v>132</v>
      </c>
      <c r="W126" s="1"/>
    </row>
    <row r="127" spans="2:23" x14ac:dyDescent="0.2">
      <c r="B127" s="30"/>
      <c r="C127" s="1" t="s">
        <v>266</v>
      </c>
      <c r="G127" s="3"/>
      <c r="H127" s="13">
        <f t="shared" si="78"/>
        <v>0</v>
      </c>
      <c r="I127" s="13">
        <f t="shared" si="79"/>
        <v>0</v>
      </c>
      <c r="L127" s="3"/>
      <c r="M127" s="13">
        <f t="shared" si="80"/>
        <v>0</v>
      </c>
      <c r="N127" s="13">
        <f t="shared" si="81"/>
        <v>0</v>
      </c>
      <c r="R127" s="13">
        <f t="shared" si="82"/>
        <v>0</v>
      </c>
      <c r="S127" s="13">
        <f t="shared" si="83"/>
        <v>0</v>
      </c>
      <c r="T127" s="1"/>
      <c r="U127" s="1"/>
      <c r="V127" s="34"/>
      <c r="W127" s="1"/>
    </row>
    <row r="128" spans="2:23" x14ac:dyDescent="0.2">
      <c r="B128" s="30"/>
      <c r="C128" s="1" t="s">
        <v>267</v>
      </c>
      <c r="G128" s="3"/>
      <c r="H128" s="13">
        <f t="shared" si="78"/>
        <v>0</v>
      </c>
      <c r="I128" s="13">
        <f t="shared" si="79"/>
        <v>0</v>
      </c>
      <c r="L128" s="3"/>
      <c r="M128" s="13">
        <f t="shared" si="80"/>
        <v>0</v>
      </c>
      <c r="N128" s="13">
        <f t="shared" si="81"/>
        <v>0</v>
      </c>
      <c r="R128" s="13">
        <f t="shared" si="82"/>
        <v>0</v>
      </c>
      <c r="S128" s="13">
        <f t="shared" si="83"/>
        <v>0</v>
      </c>
      <c r="T128" s="1"/>
      <c r="U128" s="1"/>
      <c r="V128" s="34"/>
      <c r="W128" s="1"/>
    </row>
    <row r="129" spans="2:23" x14ac:dyDescent="0.2">
      <c r="B129" s="30"/>
      <c r="C129" s="1" t="s">
        <v>268</v>
      </c>
      <c r="G129" s="3"/>
      <c r="H129" s="13">
        <f t="shared" si="78"/>
        <v>0</v>
      </c>
      <c r="I129" s="13">
        <f t="shared" si="79"/>
        <v>0</v>
      </c>
      <c r="L129" s="3"/>
      <c r="M129" s="13">
        <f t="shared" si="80"/>
        <v>0</v>
      </c>
      <c r="N129" s="13">
        <f t="shared" si="81"/>
        <v>0</v>
      </c>
      <c r="R129" s="13">
        <f t="shared" si="82"/>
        <v>0</v>
      </c>
      <c r="S129" s="13">
        <f t="shared" si="83"/>
        <v>0</v>
      </c>
      <c r="T129" s="1"/>
      <c r="U129" s="1"/>
      <c r="V129" s="34"/>
      <c r="W129" s="1"/>
    </row>
    <row r="130" spans="2:23" x14ac:dyDescent="0.2">
      <c r="B130" s="30"/>
      <c r="C130" s="1" t="s">
        <v>269</v>
      </c>
      <c r="G130" s="3"/>
      <c r="H130" s="13">
        <f t="shared" si="78"/>
        <v>0</v>
      </c>
      <c r="I130" s="13">
        <f t="shared" si="79"/>
        <v>0</v>
      </c>
      <c r="L130" s="3"/>
      <c r="M130" s="13">
        <f t="shared" si="80"/>
        <v>0</v>
      </c>
      <c r="N130" s="13">
        <f t="shared" si="81"/>
        <v>0</v>
      </c>
      <c r="R130" s="13">
        <f t="shared" si="82"/>
        <v>0</v>
      </c>
      <c r="S130" s="13">
        <f t="shared" si="83"/>
        <v>0</v>
      </c>
      <c r="T130" s="1"/>
      <c r="U130" s="1"/>
      <c r="V130" s="34"/>
      <c r="W130" s="1"/>
    </row>
    <row r="131" spans="2:23" x14ac:dyDescent="0.2">
      <c r="B131" s="30"/>
      <c r="C131" s="1" t="s">
        <v>270</v>
      </c>
      <c r="G131" s="3"/>
      <c r="H131" s="13">
        <f t="shared" si="78"/>
        <v>0</v>
      </c>
      <c r="I131" s="13">
        <f t="shared" si="79"/>
        <v>0</v>
      </c>
      <c r="L131" s="3"/>
      <c r="M131" s="13">
        <f t="shared" si="80"/>
        <v>0</v>
      </c>
      <c r="N131" s="13">
        <f t="shared" si="81"/>
        <v>0</v>
      </c>
      <c r="R131" s="13">
        <f t="shared" si="82"/>
        <v>0</v>
      </c>
      <c r="S131" s="13">
        <f t="shared" si="83"/>
        <v>0</v>
      </c>
      <c r="T131" s="1"/>
      <c r="U131" s="1"/>
      <c r="V131" s="34"/>
      <c r="W131" s="1"/>
    </row>
    <row r="132" spans="2:23" x14ac:dyDescent="0.2">
      <c r="B132" s="30"/>
      <c r="C132" s="1" t="s">
        <v>202</v>
      </c>
      <c r="G132" s="3"/>
      <c r="H132" s="13">
        <f t="shared" si="78"/>
        <v>0</v>
      </c>
      <c r="I132" s="13">
        <f t="shared" si="79"/>
        <v>0</v>
      </c>
      <c r="L132" s="3"/>
      <c r="M132" s="13">
        <f t="shared" si="80"/>
        <v>0</v>
      </c>
      <c r="N132" s="13">
        <f t="shared" si="81"/>
        <v>0</v>
      </c>
      <c r="R132" s="13">
        <f t="shared" si="82"/>
        <v>0</v>
      </c>
      <c r="S132" s="13">
        <f t="shared" si="83"/>
        <v>0</v>
      </c>
      <c r="T132" s="1"/>
      <c r="U132" s="1"/>
      <c r="V132" s="34"/>
      <c r="W132" s="1"/>
    </row>
    <row r="133" spans="2:23" x14ac:dyDescent="0.2">
      <c r="B133" s="30"/>
      <c r="C133" s="1" t="s">
        <v>113</v>
      </c>
      <c r="G133" s="3"/>
      <c r="H133" s="13">
        <f t="shared" si="78"/>
        <v>0</v>
      </c>
      <c r="I133" s="13">
        <f t="shared" si="79"/>
        <v>0</v>
      </c>
      <c r="L133" s="3"/>
      <c r="M133" s="13">
        <f t="shared" si="80"/>
        <v>0</v>
      </c>
      <c r="N133" s="13">
        <f t="shared" si="81"/>
        <v>0</v>
      </c>
      <c r="R133" s="13">
        <f t="shared" si="82"/>
        <v>0</v>
      </c>
      <c r="S133" s="13">
        <f t="shared" si="83"/>
        <v>0</v>
      </c>
      <c r="T133" s="1"/>
      <c r="U133" s="1"/>
      <c r="V133" s="34"/>
      <c r="W133" s="1"/>
    </row>
    <row r="134" spans="2:23" x14ac:dyDescent="0.2">
      <c r="B134" s="30"/>
      <c r="C134" s="1" t="s">
        <v>114</v>
      </c>
      <c r="G134" s="3"/>
      <c r="H134" s="13">
        <f t="shared" si="78"/>
        <v>0</v>
      </c>
      <c r="I134" s="13">
        <f t="shared" si="79"/>
        <v>0</v>
      </c>
      <c r="L134" s="3"/>
      <c r="M134" s="13">
        <f t="shared" si="80"/>
        <v>0</v>
      </c>
      <c r="N134" s="13">
        <f t="shared" si="81"/>
        <v>0</v>
      </c>
      <c r="R134" s="13">
        <f t="shared" si="82"/>
        <v>0</v>
      </c>
      <c r="S134" s="13">
        <f t="shared" si="83"/>
        <v>0</v>
      </c>
      <c r="T134" s="1"/>
      <c r="U134" s="1"/>
      <c r="V134" s="34"/>
      <c r="W134" s="1"/>
    </row>
    <row r="135" spans="2:23" x14ac:dyDescent="0.2">
      <c r="B135" s="30">
        <v>2</v>
      </c>
      <c r="C135" s="41" t="s">
        <v>22</v>
      </c>
      <c r="D135" s="41"/>
      <c r="E135" s="43"/>
      <c r="F135" s="35"/>
      <c r="G135" s="42">
        <f>+SUM(G115:G134)</f>
        <v>0</v>
      </c>
      <c r="H135" s="43">
        <f t="shared" si="72"/>
        <v>0</v>
      </c>
      <c r="I135" s="43">
        <f t="shared" si="73"/>
        <v>0</v>
      </c>
      <c r="K135" s="33"/>
      <c r="L135" s="42">
        <f>+SUM(L115:L134)</f>
        <v>0</v>
      </c>
      <c r="M135" s="43">
        <f t="shared" si="68"/>
        <v>0</v>
      </c>
      <c r="N135" s="43">
        <f t="shared" si="69"/>
        <v>0</v>
      </c>
      <c r="P135" s="33"/>
      <c r="Q135" s="42">
        <f>+SUM(Q115:Q134)</f>
        <v>0</v>
      </c>
      <c r="R135" s="43">
        <f t="shared" si="70"/>
        <v>0</v>
      </c>
      <c r="S135" s="43">
        <f t="shared" si="71"/>
        <v>0</v>
      </c>
      <c r="T135" s="1"/>
      <c r="U135" s="1"/>
      <c r="V135" s="34"/>
      <c r="W135" s="1"/>
    </row>
    <row r="136" spans="2:23" x14ac:dyDescent="0.2">
      <c r="B136" s="30">
        <v>3</v>
      </c>
      <c r="C136" s="45" t="s">
        <v>3</v>
      </c>
      <c r="D136" s="45"/>
      <c r="E136" s="63" t="s">
        <v>32</v>
      </c>
      <c r="F136" s="35"/>
      <c r="G136" s="46">
        <f>+G109-G135</f>
        <v>0</v>
      </c>
      <c r="H136" s="72">
        <f t="shared" si="72"/>
        <v>0</v>
      </c>
      <c r="I136" s="72">
        <f t="shared" si="73"/>
        <v>0</v>
      </c>
      <c r="K136" s="33"/>
      <c r="L136" s="46">
        <f>+L109-L135</f>
        <v>0</v>
      </c>
      <c r="M136" s="72">
        <f t="shared" si="68"/>
        <v>0</v>
      </c>
      <c r="N136" s="72">
        <f t="shared" si="69"/>
        <v>0</v>
      </c>
      <c r="P136" s="33"/>
      <c r="Q136" s="46">
        <f>+Q109-Q135</f>
        <v>0</v>
      </c>
      <c r="R136" s="72">
        <f t="shared" si="70"/>
        <v>0</v>
      </c>
      <c r="S136" s="72">
        <f t="shared" si="71"/>
        <v>0</v>
      </c>
      <c r="T136" s="1"/>
      <c r="U136" s="1"/>
      <c r="V136" s="34"/>
      <c r="W136" s="1"/>
    </row>
    <row r="137" spans="2:23" x14ac:dyDescent="0.2">
      <c r="C137" s="1" t="s">
        <v>115</v>
      </c>
      <c r="E137" s="1"/>
      <c r="G137" s="1"/>
      <c r="H137" s="62">
        <f t="shared" si="72"/>
        <v>0</v>
      </c>
      <c r="I137" s="62">
        <f t="shared" si="73"/>
        <v>0</v>
      </c>
      <c r="K137" s="1"/>
      <c r="L137" s="1"/>
      <c r="M137" s="68">
        <f t="shared" si="68"/>
        <v>0</v>
      </c>
      <c r="N137" s="68">
        <f t="shared" si="69"/>
        <v>0</v>
      </c>
      <c r="P137" s="1"/>
      <c r="Q137" s="1"/>
      <c r="R137" s="68">
        <f t="shared" si="70"/>
        <v>0</v>
      </c>
      <c r="S137" s="68">
        <f t="shared" si="71"/>
        <v>0</v>
      </c>
      <c r="T137" s="1"/>
      <c r="U137" s="1"/>
      <c r="V137" s="34" t="s">
        <v>135</v>
      </c>
      <c r="W137" s="1"/>
    </row>
    <row r="138" spans="2:23" x14ac:dyDescent="0.2">
      <c r="C138" s="1" t="s">
        <v>116</v>
      </c>
      <c r="E138" s="1"/>
      <c r="G138" s="1"/>
      <c r="H138" s="62">
        <f t="shared" si="72"/>
        <v>0</v>
      </c>
      <c r="I138" s="62">
        <f t="shared" si="73"/>
        <v>0</v>
      </c>
      <c r="K138" s="1"/>
      <c r="L138" s="1"/>
      <c r="M138" s="68">
        <f t="shared" si="68"/>
        <v>0</v>
      </c>
      <c r="N138" s="68">
        <f t="shared" si="69"/>
        <v>0</v>
      </c>
      <c r="P138" s="1"/>
      <c r="Q138" s="1"/>
      <c r="R138" s="68">
        <f t="shared" si="70"/>
        <v>0</v>
      </c>
      <c r="S138" s="68">
        <f t="shared" si="71"/>
        <v>0</v>
      </c>
      <c r="T138" s="1"/>
      <c r="U138" s="1"/>
      <c r="V138" s="34"/>
      <c r="W138" s="1"/>
    </row>
    <row r="139" spans="2:23" x14ac:dyDescent="0.2">
      <c r="C139" s="1" t="s">
        <v>117</v>
      </c>
      <c r="E139" s="1"/>
      <c r="G139" s="1"/>
      <c r="H139" s="62">
        <f t="shared" si="72"/>
        <v>0</v>
      </c>
      <c r="I139" s="62">
        <f t="shared" si="73"/>
        <v>0</v>
      </c>
      <c r="K139" s="1"/>
      <c r="L139" s="1"/>
      <c r="M139" s="68">
        <f t="shared" si="68"/>
        <v>0</v>
      </c>
      <c r="N139" s="68">
        <f t="shared" si="69"/>
        <v>0</v>
      </c>
      <c r="P139" s="1"/>
      <c r="Q139" s="1"/>
      <c r="R139" s="68">
        <f t="shared" si="70"/>
        <v>0</v>
      </c>
      <c r="S139" s="68">
        <f t="shared" si="71"/>
        <v>0</v>
      </c>
      <c r="T139" s="1"/>
      <c r="U139" s="1"/>
      <c r="V139" s="34"/>
      <c r="W139" s="1"/>
    </row>
    <row r="140" spans="2:23" x14ac:dyDescent="0.2">
      <c r="B140" s="30"/>
      <c r="C140" s="1" t="s">
        <v>62</v>
      </c>
      <c r="D140" s="30"/>
      <c r="E140" s="64"/>
      <c r="F140" s="30"/>
      <c r="G140" s="1"/>
      <c r="H140" s="62">
        <f t="shared" si="72"/>
        <v>0</v>
      </c>
      <c r="I140" s="62">
        <f t="shared" si="73"/>
        <v>0</v>
      </c>
      <c r="K140" s="1"/>
      <c r="L140" s="1"/>
      <c r="M140" s="68">
        <f t="shared" si="68"/>
        <v>0</v>
      </c>
      <c r="N140" s="68">
        <f t="shared" si="69"/>
        <v>0</v>
      </c>
      <c r="P140" s="1"/>
      <c r="Q140" s="1"/>
      <c r="R140" s="68">
        <f t="shared" si="70"/>
        <v>0</v>
      </c>
      <c r="S140" s="68">
        <f t="shared" si="71"/>
        <v>0</v>
      </c>
      <c r="T140" s="1"/>
      <c r="U140" s="1"/>
      <c r="V140" s="34"/>
      <c r="W140" s="1"/>
    </row>
    <row r="141" spans="2:23" x14ac:dyDescent="0.2">
      <c r="B141" s="30"/>
      <c r="C141" s="1" t="s">
        <v>61</v>
      </c>
      <c r="D141" s="30"/>
      <c r="E141" s="64"/>
      <c r="F141" s="30"/>
      <c r="G141" s="1"/>
      <c r="H141" s="62">
        <f t="shared" si="72"/>
        <v>0</v>
      </c>
      <c r="I141" s="62">
        <f t="shared" si="73"/>
        <v>0</v>
      </c>
      <c r="K141" s="1"/>
      <c r="L141" s="1"/>
      <c r="M141" s="68">
        <f t="shared" si="68"/>
        <v>0</v>
      </c>
      <c r="N141" s="68">
        <f t="shared" si="69"/>
        <v>0</v>
      </c>
      <c r="P141" s="1"/>
      <c r="Q141" s="1"/>
      <c r="R141" s="68">
        <f t="shared" si="70"/>
        <v>0</v>
      </c>
      <c r="S141" s="68">
        <f t="shared" si="71"/>
        <v>0</v>
      </c>
      <c r="T141" s="1"/>
      <c r="U141" s="1"/>
      <c r="V141" s="34"/>
      <c r="W141" s="1"/>
    </row>
    <row r="142" spans="2:23" x14ac:dyDescent="0.2">
      <c r="B142" s="30"/>
      <c r="C142" s="1" t="s">
        <v>64</v>
      </c>
      <c r="D142" s="30"/>
      <c r="E142" s="64"/>
      <c r="F142" s="30"/>
      <c r="G142" s="1"/>
      <c r="H142" s="62">
        <f t="shared" si="72"/>
        <v>0</v>
      </c>
      <c r="I142" s="62">
        <f t="shared" si="73"/>
        <v>0</v>
      </c>
      <c r="K142" s="1"/>
      <c r="L142" s="1"/>
      <c r="M142" s="68">
        <f t="shared" si="68"/>
        <v>0</v>
      </c>
      <c r="N142" s="68">
        <f t="shared" si="69"/>
        <v>0</v>
      </c>
      <c r="P142" s="1"/>
      <c r="Q142" s="1"/>
      <c r="R142" s="68">
        <f t="shared" si="70"/>
        <v>0</v>
      </c>
      <c r="S142" s="68">
        <f t="shared" si="71"/>
        <v>0</v>
      </c>
      <c r="T142" s="1"/>
      <c r="U142" s="1"/>
      <c r="V142" s="34"/>
      <c r="W142" s="1"/>
    </row>
    <row r="143" spans="2:23" x14ac:dyDescent="0.2">
      <c r="B143" s="30"/>
      <c r="C143" s="1" t="s">
        <v>63</v>
      </c>
      <c r="D143" s="30"/>
      <c r="E143" s="64"/>
      <c r="F143" s="30"/>
      <c r="G143" s="1"/>
      <c r="H143" s="62">
        <f t="shared" si="72"/>
        <v>0</v>
      </c>
      <c r="I143" s="62">
        <f t="shared" si="73"/>
        <v>0</v>
      </c>
      <c r="K143" s="1"/>
      <c r="L143" s="1"/>
      <c r="M143" s="68">
        <f t="shared" si="68"/>
        <v>0</v>
      </c>
      <c r="N143" s="68">
        <f t="shared" si="69"/>
        <v>0</v>
      </c>
      <c r="P143" s="1"/>
      <c r="Q143" s="1"/>
      <c r="R143" s="68">
        <f t="shared" si="70"/>
        <v>0</v>
      </c>
      <c r="S143" s="68">
        <f t="shared" si="71"/>
        <v>0</v>
      </c>
      <c r="T143" s="1"/>
      <c r="U143" s="1"/>
      <c r="V143" s="34"/>
      <c r="W143" s="1"/>
    </row>
    <row r="144" spans="2:23" x14ac:dyDescent="0.2">
      <c r="B144" s="30">
        <v>4</v>
      </c>
      <c r="C144" s="41" t="s">
        <v>21</v>
      </c>
      <c r="D144" s="41"/>
      <c r="E144" s="43"/>
      <c r="F144" s="35"/>
      <c r="G144" s="42">
        <f>+SUM(G137:G143)</f>
        <v>0</v>
      </c>
      <c r="H144" s="43">
        <f t="shared" si="72"/>
        <v>0</v>
      </c>
      <c r="I144" s="43">
        <f t="shared" si="73"/>
        <v>0</v>
      </c>
      <c r="K144" s="33"/>
      <c r="L144" s="42">
        <f>+SUM(L137:L143)</f>
        <v>0</v>
      </c>
      <c r="M144" s="43">
        <f t="shared" si="68"/>
        <v>0</v>
      </c>
      <c r="N144" s="43">
        <f t="shared" si="69"/>
        <v>0</v>
      </c>
      <c r="P144" s="33"/>
      <c r="Q144" s="42">
        <f>+SUM(Q137:Q143)</f>
        <v>0</v>
      </c>
      <c r="R144" s="43">
        <f t="shared" si="70"/>
        <v>0</v>
      </c>
      <c r="S144" s="43">
        <f t="shared" si="71"/>
        <v>0</v>
      </c>
      <c r="T144" s="1"/>
      <c r="U144" s="1"/>
      <c r="V144" s="34"/>
      <c r="W144" s="1"/>
    </row>
    <row r="145" spans="2:25" x14ac:dyDescent="0.2">
      <c r="B145" s="30">
        <v>5</v>
      </c>
      <c r="C145" s="45" t="s">
        <v>1</v>
      </c>
      <c r="D145" s="45"/>
      <c r="E145" s="63" t="s">
        <v>215</v>
      </c>
      <c r="G145" s="46">
        <f>+G136-G144</f>
        <v>0</v>
      </c>
      <c r="H145" s="72">
        <f t="shared" si="72"/>
        <v>0</v>
      </c>
      <c r="I145" s="72">
        <f t="shared" si="73"/>
        <v>0</v>
      </c>
      <c r="L145" s="46">
        <f>+L136-L144</f>
        <v>0</v>
      </c>
      <c r="M145" s="72">
        <f t="shared" si="68"/>
        <v>0</v>
      </c>
      <c r="N145" s="72">
        <f t="shared" si="69"/>
        <v>0</v>
      </c>
      <c r="Q145" s="46">
        <f>+Q136-Q144</f>
        <v>0</v>
      </c>
      <c r="R145" s="72">
        <f t="shared" si="70"/>
        <v>0</v>
      </c>
      <c r="S145" s="72">
        <f t="shared" si="71"/>
        <v>0</v>
      </c>
      <c r="T145" s="1"/>
      <c r="U145" s="1"/>
      <c r="V145" s="34"/>
      <c r="W145" s="1"/>
    </row>
    <row r="146" spans="2:25" x14ac:dyDescent="0.2">
      <c r="B146" s="30">
        <v>6</v>
      </c>
      <c r="C146" s="1" t="s">
        <v>20</v>
      </c>
      <c r="D146" s="30"/>
      <c r="E146" s="64"/>
      <c r="F146" s="30"/>
      <c r="G146" s="1"/>
      <c r="H146" s="62">
        <f>+G146/$E$97</f>
        <v>0</v>
      </c>
      <c r="I146" s="62">
        <f>+G146/$E$98</f>
        <v>0</v>
      </c>
      <c r="K146" s="1"/>
      <c r="L146" s="1"/>
      <c r="M146" s="68">
        <f>+L146/$E$97</f>
        <v>0</v>
      </c>
      <c r="N146" s="68">
        <f>+L146/$E$98</f>
        <v>0</v>
      </c>
      <c r="P146" s="1"/>
      <c r="Q146" s="1"/>
      <c r="R146" s="68">
        <f>+Q146/$E$97</f>
        <v>0</v>
      </c>
      <c r="S146" s="68">
        <f>+Q146/$E$98</f>
        <v>0</v>
      </c>
      <c r="T146" s="1"/>
      <c r="U146" s="1"/>
      <c r="V146" s="34"/>
      <c r="W146" s="1"/>
    </row>
    <row r="147" spans="2:25" x14ac:dyDescent="0.2">
      <c r="B147" s="30">
        <v>7</v>
      </c>
      <c r="C147" s="1" t="s">
        <v>30</v>
      </c>
      <c r="E147" s="57"/>
      <c r="G147" s="18"/>
      <c r="H147" s="44">
        <f t="shared" si="72"/>
        <v>0</v>
      </c>
      <c r="I147" s="44">
        <f t="shared" si="73"/>
        <v>0</v>
      </c>
      <c r="L147" s="18"/>
      <c r="M147" s="44">
        <f t="shared" si="68"/>
        <v>0</v>
      </c>
      <c r="N147" s="44">
        <f t="shared" si="69"/>
        <v>0</v>
      </c>
      <c r="Q147" s="18"/>
      <c r="R147" s="44">
        <f t="shared" si="70"/>
        <v>0</v>
      </c>
      <c r="S147" s="44">
        <f t="shared" si="71"/>
        <v>0</v>
      </c>
      <c r="T147" s="1"/>
      <c r="U147" s="1"/>
      <c r="V147" s="34"/>
      <c r="W147" s="1"/>
    </row>
    <row r="148" spans="2:25" x14ac:dyDescent="0.2">
      <c r="B148" s="30">
        <v>8</v>
      </c>
      <c r="C148" s="1" t="s">
        <v>18</v>
      </c>
      <c r="E148" s="57"/>
      <c r="G148" s="18"/>
      <c r="H148" s="44">
        <f t="shared" si="72"/>
        <v>0</v>
      </c>
      <c r="I148" s="44">
        <f t="shared" si="73"/>
        <v>0</v>
      </c>
      <c r="L148" s="18"/>
      <c r="M148" s="44">
        <f t="shared" si="68"/>
        <v>0</v>
      </c>
      <c r="N148" s="44">
        <f t="shared" si="69"/>
        <v>0</v>
      </c>
      <c r="Q148" s="18"/>
      <c r="R148" s="44">
        <f t="shared" si="70"/>
        <v>0</v>
      </c>
      <c r="S148" s="44">
        <f t="shared" si="71"/>
        <v>0</v>
      </c>
      <c r="T148" s="1"/>
      <c r="U148" s="1"/>
      <c r="V148" s="34" t="s">
        <v>142</v>
      </c>
      <c r="W148" s="1"/>
    </row>
    <row r="149" spans="2:25" x14ac:dyDescent="0.2">
      <c r="B149" s="30">
        <v>9</v>
      </c>
      <c r="C149" s="6" t="s">
        <v>2</v>
      </c>
      <c r="D149" s="6"/>
      <c r="E149" s="56" t="s">
        <v>216</v>
      </c>
      <c r="G149" s="7">
        <f>+G145-G146-G147+G148</f>
        <v>0</v>
      </c>
      <c r="H149" s="73">
        <f t="shared" si="72"/>
        <v>0</v>
      </c>
      <c r="I149" s="73">
        <f t="shared" si="73"/>
        <v>0</v>
      </c>
      <c r="L149" s="7">
        <f>+L145-L146-L147+L148</f>
        <v>0</v>
      </c>
      <c r="M149" s="73">
        <f t="shared" si="68"/>
        <v>0</v>
      </c>
      <c r="N149" s="73">
        <f t="shared" si="69"/>
        <v>0</v>
      </c>
      <c r="Q149" s="7">
        <f>+Q145-Q146-Q147+Q148</f>
        <v>0</v>
      </c>
      <c r="R149" s="73">
        <f t="shared" si="70"/>
        <v>0</v>
      </c>
      <c r="S149" s="73">
        <f t="shared" si="71"/>
        <v>0</v>
      </c>
      <c r="T149" s="1"/>
      <c r="U149" s="1"/>
      <c r="V149" s="34"/>
      <c r="W149" s="1"/>
    </row>
    <row r="150" spans="2:25" ht="12.75" customHeight="1" x14ac:dyDescent="0.2">
      <c r="U150" s="1"/>
      <c r="V150" s="34"/>
      <c r="W150" s="1"/>
    </row>
    <row r="151" spans="2:25" ht="12.75" customHeight="1" x14ac:dyDescent="0.2">
      <c r="U151" s="1"/>
      <c r="V151" s="34"/>
      <c r="W151" s="1"/>
    </row>
    <row r="152" spans="2:25" x14ac:dyDescent="0.2">
      <c r="B152" s="30">
        <v>10</v>
      </c>
      <c r="C152" s="4" t="s">
        <v>65</v>
      </c>
      <c r="D152" s="4"/>
      <c r="E152" s="60"/>
      <c r="G152" s="5"/>
      <c r="H152" s="40">
        <f t="shared" ref="H152" si="84">+G152/$E$97</f>
        <v>0</v>
      </c>
      <c r="I152" s="40">
        <f t="shared" ref="I152" si="85">+G152/$E$98</f>
        <v>0</v>
      </c>
      <c r="L152" s="40"/>
      <c r="M152" s="40">
        <f t="shared" ref="M152" si="86">+L152/$E$97</f>
        <v>0</v>
      </c>
      <c r="N152" s="40">
        <f t="shared" ref="N152" si="87">+L152/$E$98</f>
        <v>0</v>
      </c>
      <c r="Q152" s="40"/>
      <c r="R152" s="40">
        <f t="shared" ref="R152" si="88">+Q152/$E$97</f>
        <v>0</v>
      </c>
      <c r="S152" s="40">
        <f t="shared" ref="S152" si="89">+Q152/$E$98</f>
        <v>0</v>
      </c>
      <c r="U152" s="1"/>
      <c r="V152" s="34" t="s">
        <v>143</v>
      </c>
      <c r="W152" s="1"/>
    </row>
    <row r="153" spans="2:25" x14ac:dyDescent="0.2">
      <c r="B153" s="30">
        <v>11</v>
      </c>
      <c r="C153" s="6" t="s">
        <v>10</v>
      </c>
      <c r="D153" s="6"/>
      <c r="E153" s="71" t="s">
        <v>102</v>
      </c>
      <c r="G153" s="77">
        <f>IFERROR(G149/G152,0)</f>
        <v>0</v>
      </c>
      <c r="L153" s="77">
        <f>IFERROR(L149/L152,0)</f>
        <v>0</v>
      </c>
      <c r="Q153" s="77">
        <f>IFERROR(Q149/Q152,0)</f>
        <v>0</v>
      </c>
      <c r="U153" s="1"/>
      <c r="V153" s="34"/>
      <c r="W153" s="1"/>
    </row>
    <row r="154" spans="2:25" ht="12.75" customHeight="1" x14ac:dyDescent="0.2">
      <c r="U154" s="1"/>
      <c r="V154" s="34"/>
      <c r="W154" s="1"/>
    </row>
    <row r="155" spans="2:25" ht="12.75" customHeight="1" x14ac:dyDescent="0.2">
      <c r="L155" s="9"/>
      <c r="M155" s="66"/>
      <c r="Q155" s="9"/>
      <c r="S155" s="3"/>
      <c r="V155" s="9"/>
      <c r="W155" s="9"/>
      <c r="Y155" s="34"/>
    </row>
    <row r="156" spans="2:25" ht="12.75" customHeight="1" x14ac:dyDescent="0.2">
      <c r="L156" s="9"/>
      <c r="M156" s="66"/>
      <c r="Q156" s="9"/>
      <c r="S156" s="3"/>
      <c r="V156" s="9"/>
      <c r="W156" s="9"/>
      <c r="Y156" s="34"/>
    </row>
    <row r="157" spans="2:25" ht="12.75" customHeight="1" x14ac:dyDescent="0.2">
      <c r="L157" s="9"/>
      <c r="M157" s="66"/>
      <c r="Q157" s="9"/>
      <c r="S157" s="3"/>
      <c r="V157" s="9"/>
      <c r="W157" s="9"/>
      <c r="Y157" s="34"/>
    </row>
    <row r="158" spans="2:25" ht="12.75" customHeight="1" x14ac:dyDescent="0.2">
      <c r="L158" s="9"/>
      <c r="M158" s="66"/>
      <c r="Q158" s="9"/>
      <c r="R158" s="3"/>
      <c r="V158" s="9"/>
      <c r="W158" s="1"/>
      <c r="X158" s="34"/>
    </row>
    <row r="159" spans="2:25" ht="12.75" customHeight="1" x14ac:dyDescent="0.2"/>
    <row r="160" spans="2:25"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sheetData>
  <mergeCells count="17">
    <mergeCell ref="D95:E95"/>
    <mergeCell ref="G102:I102"/>
    <mergeCell ref="L102:N102"/>
    <mergeCell ref="Q102:S102"/>
    <mergeCell ref="G46:J46"/>
    <mergeCell ref="L46:O46"/>
    <mergeCell ref="Q46:T46"/>
    <mergeCell ref="L12:N12"/>
    <mergeCell ref="Q12:S12"/>
    <mergeCell ref="D39:E39"/>
    <mergeCell ref="F44:G44"/>
    <mergeCell ref="D5:E5"/>
    <mergeCell ref="D6:E6"/>
    <mergeCell ref="D7:E7"/>
    <mergeCell ref="D8:E8"/>
    <mergeCell ref="D9:E9"/>
    <mergeCell ref="G12:I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4"/>
  <sheetViews>
    <sheetView showGridLines="0" topLeftCell="A95" zoomScale="90" zoomScaleNormal="90" workbookViewId="0">
      <selection activeCell="G122" sqref="G122"/>
    </sheetView>
  </sheetViews>
  <sheetFormatPr baseColWidth="10" defaultColWidth="0" defaultRowHeight="12.75"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140625" style="1" customWidth="1"/>
    <col min="7" max="7" width="12.42578125" style="66" customWidth="1"/>
    <col min="8" max="8" width="9.28515625" style="9" customWidth="1"/>
    <col min="9" max="9" width="7.85546875" style="9" customWidth="1"/>
    <col min="10" max="10" width="2.140625" style="9" customWidth="1"/>
    <col min="11" max="11" width="12.42578125" style="66" customWidth="1"/>
    <col min="12" max="12" width="9.28515625" style="9" customWidth="1"/>
    <col min="13" max="13" width="8.28515625" style="9" bestFit="1" customWidth="1"/>
    <col min="14" max="14" width="2.28515625" style="9" customWidth="1"/>
    <col min="15" max="15" width="12.42578125" style="3" customWidth="1"/>
    <col min="16" max="16" width="9.28515625" style="9" customWidth="1"/>
    <col min="17" max="17" width="7.85546875" style="9" customWidth="1"/>
    <col min="18" max="18" width="7.28515625" style="9" customWidth="1"/>
    <col min="19" max="19" width="1.7109375" style="1" customWidth="1"/>
    <col min="20" max="20" width="75.7109375" style="34" customWidth="1" outlineLevel="1"/>
    <col min="21" max="21" width="2.42578125" style="1" customWidth="1"/>
    <col min="22" max="16384" width="11.42578125" style="1" hidden="1"/>
  </cols>
  <sheetData>
    <row r="1" spans="2:20" ht="6.75" customHeight="1" x14ac:dyDescent="0.2"/>
    <row r="2" spans="2:20" s="14" customFormat="1" ht="17.25" customHeight="1" x14ac:dyDescent="0.2">
      <c r="D2" s="17" t="s">
        <v>16</v>
      </c>
      <c r="E2" s="54"/>
      <c r="G2" s="70"/>
      <c r="H2" s="17" t="s">
        <v>221</v>
      </c>
      <c r="I2" s="16"/>
      <c r="J2" s="16"/>
      <c r="K2" s="67"/>
      <c r="L2" s="16"/>
      <c r="M2" s="16"/>
      <c r="N2" s="16"/>
      <c r="O2" s="78" t="s">
        <v>144</v>
      </c>
      <c r="P2" s="16"/>
      <c r="Q2" s="16"/>
      <c r="R2" s="16"/>
      <c r="T2" s="47"/>
    </row>
    <row r="3" spans="2:20" ht="17.25" customHeight="1" x14ac:dyDescent="0.2">
      <c r="D3" s="21" t="s">
        <v>17</v>
      </c>
      <c r="E3" s="55"/>
      <c r="H3" s="34" t="s">
        <v>196</v>
      </c>
    </row>
    <row r="4" spans="2:20" ht="12.75" customHeight="1" x14ac:dyDescent="0.2"/>
    <row r="5" spans="2:20" x14ac:dyDescent="0.2">
      <c r="B5" s="1" t="s">
        <v>7</v>
      </c>
      <c r="D5" s="116" t="str">
        <f>+EMPRESA</f>
        <v>Modelo Prueba</v>
      </c>
      <c r="E5" s="116"/>
    </row>
    <row r="6" spans="2:20" x14ac:dyDescent="0.2">
      <c r="B6" s="1" t="s">
        <v>34</v>
      </c>
      <c r="D6" s="117" t="str">
        <f>+CUIC</f>
        <v>111-000-111</v>
      </c>
      <c r="E6" s="117"/>
    </row>
    <row r="7" spans="2:20" x14ac:dyDescent="0.2">
      <c r="B7" s="1" t="s">
        <v>23</v>
      </c>
      <c r="D7" s="117" t="str">
        <f>+GRUPO</f>
        <v>Prueba</v>
      </c>
      <c r="E7" s="117"/>
    </row>
    <row r="8" spans="2:20" x14ac:dyDescent="0.2">
      <c r="B8" s="1" t="s">
        <v>24</v>
      </c>
      <c r="D8" s="117" t="str">
        <f>+REGION</f>
        <v>Prueba</v>
      </c>
      <c r="E8" s="117"/>
    </row>
    <row r="9" spans="2:20" x14ac:dyDescent="0.2">
      <c r="B9" s="1" t="s">
        <v>8</v>
      </c>
      <c r="D9" s="118" t="str">
        <f>+CAMPAÑA</f>
        <v>2020-2021</v>
      </c>
      <c r="E9" s="118"/>
    </row>
    <row r="10" spans="2:20" ht="12.75" customHeight="1" x14ac:dyDescent="0.2"/>
    <row r="11" spans="2:20" ht="12.75" customHeight="1" x14ac:dyDescent="0.2"/>
    <row r="12" spans="2:20" x14ac:dyDescent="0.2">
      <c r="B12" s="30" t="s">
        <v>170</v>
      </c>
      <c r="D12" s="83">
        <v>0</v>
      </c>
      <c r="G12" s="111" t="s">
        <v>25</v>
      </c>
      <c r="H12" s="111"/>
      <c r="I12" s="111"/>
      <c r="J12" s="33"/>
      <c r="K12" s="111" t="s">
        <v>26</v>
      </c>
      <c r="L12" s="111"/>
      <c r="M12" s="111"/>
      <c r="N12" s="33"/>
      <c r="O12" s="111" t="s">
        <v>27</v>
      </c>
      <c r="P12" s="111"/>
      <c r="Q12" s="111"/>
      <c r="R12" s="32"/>
    </row>
    <row r="13" spans="2:20" x14ac:dyDescent="0.2">
      <c r="G13" s="66" t="s">
        <v>14</v>
      </c>
      <c r="H13" s="9" t="s">
        <v>15</v>
      </c>
      <c r="I13" s="9" t="s">
        <v>43</v>
      </c>
      <c r="J13" s="1"/>
      <c r="K13" s="66" t="s">
        <v>14</v>
      </c>
      <c r="L13" s="9" t="s">
        <v>15</v>
      </c>
      <c r="M13" s="9" t="s">
        <v>44</v>
      </c>
      <c r="O13" s="3" t="s">
        <v>14</v>
      </c>
      <c r="P13" s="9" t="s">
        <v>15</v>
      </c>
      <c r="Q13" s="9" t="s">
        <v>45</v>
      </c>
    </row>
    <row r="14" spans="2:20" x14ac:dyDescent="0.2">
      <c r="B14" s="30">
        <v>1</v>
      </c>
      <c r="C14" s="1" t="s">
        <v>0</v>
      </c>
      <c r="G14" s="3"/>
      <c r="H14" s="10">
        <f>IFERROR(G14/G$14,0)</f>
        <v>0</v>
      </c>
      <c r="I14" s="13">
        <f>IFERROR(G14/$D$12,0)</f>
        <v>0</v>
      </c>
      <c r="K14" s="3"/>
      <c r="L14" s="10">
        <f>IFERROR(K14/K$14,0)</f>
        <v>0</v>
      </c>
      <c r="M14" s="13">
        <f>IFERROR(K14/$D$12,0)</f>
        <v>0</v>
      </c>
      <c r="P14" s="10">
        <f>IFERROR(O14/O$14,0)</f>
        <v>0</v>
      </c>
      <c r="Q14" s="13">
        <f>IFERROR(O14/$D$12,0)</f>
        <v>0</v>
      </c>
      <c r="T14" s="22" t="s">
        <v>140</v>
      </c>
    </row>
    <row r="15" spans="2:20" x14ac:dyDescent="0.2">
      <c r="B15" s="30">
        <v>2</v>
      </c>
      <c r="C15" s="4" t="s">
        <v>22</v>
      </c>
      <c r="D15" s="4"/>
      <c r="E15" s="40"/>
      <c r="G15" s="5"/>
      <c r="H15" s="11">
        <f t="shared" ref="H15:H22" si="0">IFERROR(G15/G$14,0)</f>
        <v>0</v>
      </c>
      <c r="I15" s="40">
        <f t="shared" ref="I15:I20" si="1">IFERROR(G15/$D$12,0)</f>
        <v>0</v>
      </c>
      <c r="K15" s="5"/>
      <c r="L15" s="11">
        <f t="shared" ref="L15:L22" si="2">IFERROR(K15/K$14,0)</f>
        <v>0</v>
      </c>
      <c r="M15" s="40">
        <f t="shared" ref="M15:M20" si="3">IFERROR(K15/$D$12,0)</f>
        <v>0</v>
      </c>
      <c r="O15" s="5"/>
      <c r="P15" s="11">
        <f t="shared" ref="P15:P22" si="4">IFERROR(O15/O$14,0)</f>
        <v>0</v>
      </c>
      <c r="Q15" s="40">
        <f t="shared" ref="Q15:Q20" si="5">IFERROR(O15/$D$12,0)</f>
        <v>0</v>
      </c>
      <c r="T15" s="22"/>
    </row>
    <row r="16" spans="2:20" x14ac:dyDescent="0.2">
      <c r="B16" s="30">
        <v>3</v>
      </c>
      <c r="C16" s="6" t="s">
        <v>3</v>
      </c>
      <c r="D16" s="6"/>
      <c r="E16" s="56" t="s">
        <v>32</v>
      </c>
      <c r="G16" s="7">
        <f>+G14-G15</f>
        <v>0</v>
      </c>
      <c r="H16" s="12">
        <f t="shared" si="0"/>
        <v>0</v>
      </c>
      <c r="I16" s="73">
        <f t="shared" si="1"/>
        <v>0</v>
      </c>
      <c r="K16" s="7">
        <f>+K14-K15</f>
        <v>0</v>
      </c>
      <c r="L16" s="12">
        <f t="shared" si="2"/>
        <v>0</v>
      </c>
      <c r="M16" s="73">
        <f t="shared" si="3"/>
        <v>0</v>
      </c>
      <c r="O16" s="7">
        <f>+O14-O15</f>
        <v>0</v>
      </c>
      <c r="P16" s="12">
        <f t="shared" si="4"/>
        <v>0</v>
      </c>
      <c r="Q16" s="73">
        <f t="shared" si="5"/>
        <v>0</v>
      </c>
      <c r="T16" s="22"/>
    </row>
    <row r="17" spans="2:20" x14ac:dyDescent="0.2">
      <c r="B17" s="30">
        <v>4</v>
      </c>
      <c r="C17" s="1" t="s">
        <v>21</v>
      </c>
      <c r="E17" s="57"/>
      <c r="G17" s="18"/>
      <c r="H17" s="19">
        <f t="shared" si="0"/>
        <v>0</v>
      </c>
      <c r="I17" s="44">
        <f t="shared" si="1"/>
        <v>0</v>
      </c>
      <c r="K17" s="18"/>
      <c r="L17" s="19">
        <f t="shared" si="2"/>
        <v>0</v>
      </c>
      <c r="M17" s="44">
        <f t="shared" si="3"/>
        <v>0</v>
      </c>
      <c r="O17" s="18"/>
      <c r="P17" s="19">
        <f t="shared" si="4"/>
        <v>0</v>
      </c>
      <c r="Q17" s="44">
        <f t="shared" si="5"/>
        <v>0</v>
      </c>
      <c r="T17" s="22"/>
    </row>
    <row r="18" spans="2:20" x14ac:dyDescent="0.2">
      <c r="B18" s="30">
        <v>5</v>
      </c>
      <c r="C18" s="6" t="s">
        <v>1</v>
      </c>
      <c r="D18" s="6"/>
      <c r="E18" s="56" t="s">
        <v>215</v>
      </c>
      <c r="G18" s="7">
        <f>+G16-G17</f>
        <v>0</v>
      </c>
      <c r="H18" s="12">
        <f>IFERROR(G18/G$14,0)</f>
        <v>0</v>
      </c>
      <c r="I18" s="73">
        <f t="shared" si="1"/>
        <v>0</v>
      </c>
      <c r="K18" s="7">
        <f>+K16-K17</f>
        <v>0</v>
      </c>
      <c r="L18" s="12">
        <f>IFERROR(K18/K$14,0)</f>
        <v>0</v>
      </c>
      <c r="M18" s="73">
        <f t="shared" si="3"/>
        <v>0</v>
      </c>
      <c r="O18" s="7">
        <f>+O16-O17</f>
        <v>0</v>
      </c>
      <c r="P18" s="12">
        <f>IFERROR(O18/O$14,0)</f>
        <v>0</v>
      </c>
      <c r="Q18" s="73">
        <f t="shared" si="5"/>
        <v>0</v>
      </c>
      <c r="T18" s="22"/>
    </row>
    <row r="19" spans="2:20" x14ac:dyDescent="0.2">
      <c r="B19" s="30">
        <v>6</v>
      </c>
      <c r="C19" s="1" t="s">
        <v>20</v>
      </c>
      <c r="G19" s="3"/>
      <c r="H19" s="10">
        <f>IFERROR(G19/G$14,0)</f>
        <v>0</v>
      </c>
      <c r="I19" s="13">
        <f>IFERROR(G19/$D$12,0)</f>
        <v>0</v>
      </c>
      <c r="K19" s="3"/>
      <c r="L19" s="10">
        <f>IFERROR(K19/K$14,0)</f>
        <v>0</v>
      </c>
      <c r="M19" s="13">
        <f>IFERROR(K19/$D$12,0)</f>
        <v>0</v>
      </c>
      <c r="P19" s="10">
        <f>IFERROR(O19/O$14,0)</f>
        <v>0</v>
      </c>
      <c r="Q19" s="13">
        <f>IFERROR(O19/$D$12,0)</f>
        <v>0</v>
      </c>
      <c r="T19" s="22" t="s">
        <v>141</v>
      </c>
    </row>
    <row r="20" spans="2:20" x14ac:dyDescent="0.2">
      <c r="B20" s="30">
        <v>7</v>
      </c>
      <c r="C20" s="1" t="s">
        <v>30</v>
      </c>
      <c r="E20" s="57"/>
      <c r="G20" s="18"/>
      <c r="H20" s="19">
        <f t="shared" si="0"/>
        <v>0</v>
      </c>
      <c r="I20" s="44">
        <f t="shared" si="1"/>
        <v>0</v>
      </c>
      <c r="K20" s="18"/>
      <c r="L20" s="19">
        <f t="shared" si="2"/>
        <v>0</v>
      </c>
      <c r="M20" s="44">
        <f t="shared" si="3"/>
        <v>0</v>
      </c>
      <c r="O20" s="18"/>
      <c r="P20" s="19">
        <f t="shared" si="4"/>
        <v>0</v>
      </c>
      <c r="Q20" s="44">
        <f t="shared" si="5"/>
        <v>0</v>
      </c>
      <c r="T20" s="22"/>
    </row>
    <row r="21" spans="2:20" x14ac:dyDescent="0.2">
      <c r="B21" s="30">
        <v>8</v>
      </c>
      <c r="C21" s="1" t="s">
        <v>247</v>
      </c>
      <c r="E21" s="57"/>
      <c r="G21" s="18"/>
      <c r="H21" s="19">
        <f t="shared" ref="H21" si="6">IFERROR(G21/G$14,0)</f>
        <v>0</v>
      </c>
      <c r="I21" s="44">
        <f t="shared" ref="I21" si="7">IFERROR(G21/$D$12,0)</f>
        <v>0</v>
      </c>
      <c r="K21" s="18"/>
      <c r="L21" s="19">
        <f t="shared" ref="L21" si="8">IFERROR(K21/K$14,0)</f>
        <v>0</v>
      </c>
      <c r="M21" s="44">
        <f t="shared" ref="M21" si="9">IFERROR(K21/$D$12,0)</f>
        <v>0</v>
      </c>
      <c r="O21" s="18"/>
      <c r="P21" s="19">
        <f t="shared" ref="P21" si="10">IFERROR(O21/O$14,0)</f>
        <v>0</v>
      </c>
      <c r="Q21" s="44">
        <f t="shared" ref="Q21" si="11">IFERROR(O21/$D$12,0)</f>
        <v>0</v>
      </c>
      <c r="T21" s="34" t="s">
        <v>136</v>
      </c>
    </row>
    <row r="22" spans="2:20" x14ac:dyDescent="0.2">
      <c r="B22" s="30">
        <v>10</v>
      </c>
      <c r="C22" s="6" t="s">
        <v>2</v>
      </c>
      <c r="D22" s="6"/>
      <c r="E22" s="56" t="s">
        <v>216</v>
      </c>
      <c r="G22" s="7">
        <f>+G18-G19-G20+G21</f>
        <v>0</v>
      </c>
      <c r="H22" s="12">
        <f t="shared" si="0"/>
        <v>0</v>
      </c>
      <c r="I22" s="73">
        <f>IFERROR(G22/$D$12,0)</f>
        <v>0</v>
      </c>
      <c r="K22" s="7">
        <f>+K18-K19-K20+K21</f>
        <v>0</v>
      </c>
      <c r="L22" s="12">
        <f t="shared" si="2"/>
        <v>0</v>
      </c>
      <c r="M22" s="73">
        <f>IFERROR(K22/$D$12,0)</f>
        <v>0</v>
      </c>
      <c r="O22" s="7">
        <f>+O18-O19-O20+O21</f>
        <v>0</v>
      </c>
      <c r="P22" s="12">
        <f t="shared" si="4"/>
        <v>0</v>
      </c>
      <c r="Q22" s="73">
        <f>IFERROR(O22/$D$12,0)</f>
        <v>0</v>
      </c>
      <c r="T22" s="22"/>
    </row>
    <row r="23" spans="2:20" x14ac:dyDescent="0.2">
      <c r="E23" s="59"/>
      <c r="G23" s="3"/>
      <c r="H23" s="13"/>
      <c r="I23" s="13"/>
      <c r="L23" s="13"/>
      <c r="M23" s="13"/>
      <c r="P23" s="13"/>
      <c r="Q23" s="13"/>
    </row>
    <row r="24" spans="2:20" x14ac:dyDescent="0.2">
      <c r="E24" s="59"/>
      <c r="G24" s="68"/>
      <c r="K24" s="68"/>
      <c r="O24" s="62"/>
    </row>
    <row r="25" spans="2:20" x14ac:dyDescent="0.2">
      <c r="B25" s="30">
        <v>15</v>
      </c>
      <c r="C25" s="4" t="s">
        <v>9</v>
      </c>
      <c r="D25" s="4"/>
      <c r="E25" s="60"/>
      <c r="G25" s="5"/>
      <c r="H25" s="11">
        <f t="shared" ref="H25" si="12">IFERROR(G25/G$14,0)</f>
        <v>0</v>
      </c>
      <c r="I25" s="40">
        <f t="shared" ref="I25" si="13">IFERROR(G25/$D$12,0)</f>
        <v>0</v>
      </c>
      <c r="K25" s="5"/>
      <c r="L25" s="11">
        <f t="shared" ref="L25" si="14">IFERROR(K25/K$14,0)</f>
        <v>0</v>
      </c>
      <c r="M25" s="40">
        <f t="shared" ref="M25" si="15">IFERROR(K25/$D$12,0)</f>
        <v>0</v>
      </c>
      <c r="O25" s="5"/>
      <c r="P25" s="11">
        <f t="shared" ref="P25" si="16">IFERROR(O25/O$14,0)</f>
        <v>0</v>
      </c>
      <c r="Q25" s="40">
        <f t="shared" ref="Q25" si="17">IFERROR(O25/$D$12,0)</f>
        <v>0</v>
      </c>
      <c r="T25" s="34" t="s">
        <v>143</v>
      </c>
    </row>
    <row r="26" spans="2:20" x14ac:dyDescent="0.2">
      <c r="B26" s="30">
        <v>16</v>
      </c>
      <c r="C26" s="6" t="s">
        <v>10</v>
      </c>
      <c r="D26" s="6"/>
      <c r="E26" s="56" t="s">
        <v>33</v>
      </c>
      <c r="G26" s="77">
        <f>IFERROR(#REF!/G25,0)</f>
        <v>0</v>
      </c>
      <c r="K26" s="77">
        <f>IFERROR(#REF!/K25,0)</f>
        <v>0</v>
      </c>
      <c r="O26" s="77">
        <f>IFERROR(#REF!/O25,0)</f>
        <v>0</v>
      </c>
    </row>
    <row r="27" spans="2:20" ht="12.75" customHeight="1" x14ac:dyDescent="0.2"/>
    <row r="28" spans="2:20" ht="12.75" customHeight="1" x14ac:dyDescent="0.2"/>
    <row r="29" spans="2:20" ht="12.75" customHeight="1" x14ac:dyDescent="0.2">
      <c r="C29" s="1" t="s">
        <v>74</v>
      </c>
      <c r="D29" s="35"/>
      <c r="E29" s="74"/>
      <c r="F29" s="35"/>
      <c r="G29" s="75"/>
      <c r="K29" s="9"/>
      <c r="O29" s="9"/>
      <c r="T29" s="34" t="s">
        <v>124</v>
      </c>
    </row>
    <row r="30" spans="2:20" ht="12.75" customHeight="1" x14ac:dyDescent="0.2">
      <c r="C30" s="1" t="s">
        <v>137</v>
      </c>
      <c r="D30" s="35"/>
      <c r="E30" s="74"/>
      <c r="F30" s="35"/>
      <c r="G30" s="75"/>
      <c r="K30" s="9"/>
      <c r="O30" s="9"/>
      <c r="T30" s="34" t="s">
        <v>124</v>
      </c>
    </row>
    <row r="31" spans="2:20" ht="12.75" customHeight="1" x14ac:dyDescent="0.2">
      <c r="C31" s="41" t="s">
        <v>138</v>
      </c>
      <c r="D31" s="41"/>
      <c r="E31" s="43"/>
      <c r="F31" s="35"/>
      <c r="G31" s="42">
        <f>+G29-G30</f>
        <v>0</v>
      </c>
      <c r="H31" s="43"/>
      <c r="I31" s="43"/>
      <c r="J31" s="33"/>
      <c r="K31" s="42"/>
      <c r="L31" s="43"/>
      <c r="M31" s="43"/>
      <c r="N31" s="33"/>
      <c r="O31" s="42"/>
      <c r="P31" s="43"/>
      <c r="Q31" s="43"/>
      <c r="T31" s="34" t="s">
        <v>124</v>
      </c>
    </row>
    <row r="32" spans="2:20" ht="12.75" customHeight="1" x14ac:dyDescent="0.2">
      <c r="D32" s="35"/>
      <c r="E32" s="74"/>
      <c r="F32" s="35"/>
      <c r="G32" s="75"/>
      <c r="K32" s="9"/>
      <c r="O32" s="9"/>
    </row>
    <row r="33" spans="1:21" ht="12.75" customHeight="1" x14ac:dyDescent="0.2">
      <c r="C33" s="1" t="s">
        <v>70</v>
      </c>
      <c r="D33" s="35"/>
      <c r="E33" s="74"/>
      <c r="F33" s="35"/>
      <c r="G33" s="75"/>
      <c r="K33" s="9"/>
      <c r="O33" s="9"/>
      <c r="T33" s="34" t="s">
        <v>124</v>
      </c>
    </row>
    <row r="34" spans="1:21" ht="12.75" customHeight="1" x14ac:dyDescent="0.2">
      <c r="C34" s="1" t="s">
        <v>137</v>
      </c>
      <c r="D34" s="35"/>
      <c r="E34" s="74"/>
      <c r="F34" s="35"/>
      <c r="G34" s="75"/>
      <c r="K34" s="9"/>
      <c r="O34" s="9"/>
      <c r="T34" s="34" t="s">
        <v>124</v>
      </c>
    </row>
    <row r="35" spans="1:21" ht="12.75" customHeight="1" x14ac:dyDescent="0.2">
      <c r="C35" s="41" t="s">
        <v>139</v>
      </c>
      <c r="D35" s="41"/>
      <c r="E35" s="43"/>
      <c r="F35" s="35"/>
      <c r="G35" s="42"/>
      <c r="H35" s="43"/>
      <c r="I35" s="43"/>
      <c r="J35" s="33"/>
      <c r="K35" s="42"/>
      <c r="L35" s="43"/>
      <c r="M35" s="43"/>
      <c r="N35" s="33"/>
      <c r="O35" s="42"/>
      <c r="P35" s="43"/>
      <c r="Q35" s="43"/>
      <c r="T35" s="34" t="s">
        <v>124</v>
      </c>
    </row>
    <row r="36" spans="1:21" ht="12.75" customHeight="1" x14ac:dyDescent="0.2">
      <c r="C36" s="35"/>
      <c r="D36" s="35"/>
      <c r="E36" s="74"/>
      <c r="F36" s="35"/>
      <c r="G36" s="75"/>
      <c r="K36" s="9"/>
      <c r="O36" s="9"/>
    </row>
    <row r="37" spans="1:21" ht="12.75" customHeight="1" x14ac:dyDescent="0.2">
      <c r="C37" s="94" t="s">
        <v>125</v>
      </c>
      <c r="D37" s="94"/>
      <c r="E37" s="95"/>
      <c r="F37" s="35"/>
      <c r="G37" s="96">
        <v>0</v>
      </c>
      <c r="H37" s="95">
        <v>0</v>
      </c>
      <c r="I37" s="95">
        <v>0</v>
      </c>
      <c r="J37" s="33"/>
      <c r="K37" s="96">
        <v>0</v>
      </c>
      <c r="L37" s="95">
        <v>0</v>
      </c>
      <c r="M37" s="95">
        <v>0</v>
      </c>
      <c r="N37" s="33"/>
      <c r="O37" s="96">
        <v>0</v>
      </c>
      <c r="P37" s="95">
        <v>0</v>
      </c>
      <c r="Q37" s="95">
        <v>0</v>
      </c>
      <c r="T37" s="34" t="s">
        <v>136</v>
      </c>
    </row>
    <row r="38" spans="1:21" ht="12.75" customHeight="1" x14ac:dyDescent="0.2">
      <c r="C38" s="94" t="s">
        <v>126</v>
      </c>
      <c r="D38" s="94"/>
      <c r="E38" s="95"/>
      <c r="F38" s="35"/>
      <c r="G38" s="75"/>
      <c r="H38" s="75"/>
      <c r="I38" s="75"/>
      <c r="J38" s="33"/>
      <c r="K38" s="96">
        <v>0</v>
      </c>
      <c r="L38" s="95">
        <v>0</v>
      </c>
      <c r="M38" s="95">
        <v>0</v>
      </c>
      <c r="N38" s="33"/>
      <c r="O38" s="96">
        <v>0</v>
      </c>
      <c r="P38" s="95">
        <v>0</v>
      </c>
      <c r="Q38" s="95">
        <v>0</v>
      </c>
      <c r="T38" s="34" t="s">
        <v>124</v>
      </c>
    </row>
    <row r="39" spans="1:21" ht="12.75" customHeight="1" x14ac:dyDescent="0.2">
      <c r="C39" s="35"/>
      <c r="D39" s="35"/>
      <c r="E39" s="74"/>
      <c r="F39" s="35"/>
      <c r="G39" s="75"/>
      <c r="H39" s="75"/>
      <c r="I39" s="75"/>
      <c r="K39" s="9"/>
      <c r="O39" s="9"/>
    </row>
    <row r="40" spans="1:21" ht="12.75" customHeight="1" x14ac:dyDescent="0.2">
      <c r="K40" s="9"/>
      <c r="O40" s="9"/>
    </row>
    <row r="41" spans="1:21" x14ac:dyDescent="0.2">
      <c r="A41" s="20"/>
      <c r="B41" s="20"/>
      <c r="C41" s="20"/>
      <c r="D41" s="20"/>
      <c r="E41" s="61"/>
      <c r="F41" s="20"/>
      <c r="G41" s="69"/>
      <c r="H41" s="20"/>
      <c r="I41" s="20"/>
      <c r="J41" s="20"/>
      <c r="K41" s="69"/>
      <c r="L41" s="20"/>
      <c r="M41" s="20"/>
      <c r="N41" s="20"/>
      <c r="O41" s="65"/>
      <c r="P41" s="20"/>
      <c r="Q41" s="20"/>
      <c r="R41" s="20"/>
      <c r="S41" s="20"/>
      <c r="T41" s="48"/>
      <c r="U41" s="20"/>
    </row>
    <row r="42" spans="1:21" x14ac:dyDescent="0.2">
      <c r="A42" s="20"/>
      <c r="B42" s="20"/>
      <c r="C42" s="20"/>
      <c r="D42" s="20"/>
      <c r="E42" s="61"/>
      <c r="F42" s="20"/>
      <c r="G42" s="69"/>
      <c r="H42" s="20"/>
      <c r="I42" s="20"/>
      <c r="J42" s="20"/>
      <c r="K42" s="69"/>
      <c r="L42" s="20"/>
      <c r="M42" s="20"/>
      <c r="N42" s="20"/>
      <c r="O42" s="65"/>
      <c r="P42" s="20"/>
      <c r="Q42" s="20"/>
      <c r="R42" s="20"/>
      <c r="S42" s="20"/>
      <c r="T42" s="48"/>
      <c r="U42" s="20"/>
    </row>
    <row r="43" spans="1:21" ht="6.75" customHeight="1" x14ac:dyDescent="0.2"/>
    <row r="44" spans="1:21" s="14" customFormat="1" ht="17.25" customHeight="1" x14ac:dyDescent="0.2">
      <c r="D44" s="17" t="s">
        <v>16</v>
      </c>
      <c r="E44" s="54"/>
      <c r="G44" s="70"/>
      <c r="H44" s="17" t="s">
        <v>146</v>
      </c>
      <c r="I44" s="16"/>
      <c r="J44" s="16"/>
      <c r="K44" s="67"/>
      <c r="L44" s="16"/>
      <c r="M44" s="16"/>
      <c r="N44" s="16"/>
      <c r="O44" s="78" t="s">
        <v>144</v>
      </c>
      <c r="P44" s="16"/>
      <c r="Q44" s="16"/>
      <c r="R44" s="16"/>
      <c r="T44" s="47"/>
    </row>
    <row r="45" spans="1:21" ht="17.25" customHeight="1" x14ac:dyDescent="0.2">
      <c r="D45" s="21" t="s">
        <v>17</v>
      </c>
      <c r="E45" s="55"/>
    </row>
    <row r="46" spans="1:21" ht="12.75" customHeight="1" x14ac:dyDescent="0.2"/>
    <row r="47" spans="1:21" x14ac:dyDescent="0.2">
      <c r="B47" s="1" t="s">
        <v>103</v>
      </c>
      <c r="D47" s="119"/>
      <c r="E47" s="119"/>
      <c r="T47" s="34" t="s">
        <v>147</v>
      </c>
    </row>
    <row r="48" spans="1:21" ht="12.75" customHeight="1" x14ac:dyDescent="0.2"/>
    <row r="49" spans="2:20" x14ac:dyDescent="0.2">
      <c r="B49" s="35" t="s">
        <v>118</v>
      </c>
      <c r="E49" s="36">
        <v>1</v>
      </c>
    </row>
    <row r="50" spans="2:20" x14ac:dyDescent="0.2">
      <c r="B50" s="35" t="s">
        <v>119</v>
      </c>
      <c r="E50" s="36">
        <v>1</v>
      </c>
    </row>
    <row r="51" spans="2:20" x14ac:dyDescent="0.2">
      <c r="B51" s="35" t="s">
        <v>123</v>
      </c>
      <c r="E51" s="36">
        <v>1</v>
      </c>
    </row>
    <row r="52" spans="2:20" x14ac:dyDescent="0.2">
      <c r="B52" s="35" t="s">
        <v>120</v>
      </c>
      <c r="E52" s="36">
        <v>1</v>
      </c>
      <c r="F52" s="120">
        <f>+E52/$E$50</f>
        <v>1</v>
      </c>
      <c r="G52" s="120"/>
    </row>
    <row r="53" spans="2:20" x14ac:dyDescent="0.2">
      <c r="B53" s="35" t="s">
        <v>121</v>
      </c>
      <c r="E53" s="36">
        <v>1</v>
      </c>
      <c r="F53" s="120">
        <f>+E53/$E$50</f>
        <v>1</v>
      </c>
      <c r="G53" s="120"/>
    </row>
    <row r="54" spans="2:20" x14ac:dyDescent="0.2">
      <c r="B54" s="35" t="s">
        <v>122</v>
      </c>
      <c r="E54" s="36">
        <v>1</v>
      </c>
      <c r="F54" s="37"/>
      <c r="G54" s="37"/>
    </row>
    <row r="55" spans="2:20" ht="12.75" customHeight="1" x14ac:dyDescent="0.2"/>
    <row r="56" spans="2:20" x14ac:dyDescent="0.2">
      <c r="G56" s="111" t="s">
        <v>25</v>
      </c>
      <c r="H56" s="111"/>
      <c r="I56" s="111"/>
      <c r="J56" s="33"/>
      <c r="K56" s="111" t="s">
        <v>26</v>
      </c>
      <c r="L56" s="111"/>
      <c r="M56" s="111"/>
      <c r="N56" s="33"/>
      <c r="O56" s="111" t="s">
        <v>27</v>
      </c>
      <c r="P56" s="111"/>
      <c r="Q56" s="111"/>
      <c r="R56" s="32"/>
    </row>
    <row r="57" spans="2:20" x14ac:dyDescent="0.2">
      <c r="G57" s="66" t="s">
        <v>14</v>
      </c>
      <c r="H57" s="9" t="s">
        <v>43</v>
      </c>
      <c r="I57" s="9" t="s">
        <v>104</v>
      </c>
      <c r="J57" s="1"/>
      <c r="K57" s="66" t="s">
        <v>14</v>
      </c>
      <c r="L57" s="9" t="s">
        <v>44</v>
      </c>
      <c r="M57" s="9" t="s">
        <v>104</v>
      </c>
      <c r="O57" s="3" t="s">
        <v>14</v>
      </c>
      <c r="P57" s="9" t="s">
        <v>45</v>
      </c>
      <c r="Q57" s="9" t="s">
        <v>104</v>
      </c>
      <c r="R57" s="1"/>
    </row>
    <row r="58" spans="2:20" x14ac:dyDescent="0.2">
      <c r="C58" s="38" t="s">
        <v>105</v>
      </c>
      <c r="G58" s="3"/>
      <c r="H58" s="13">
        <f t="shared" ref="H58:H84" si="18">+G58/$E$49</f>
        <v>0</v>
      </c>
      <c r="I58" s="13">
        <f>+G58/$E$50</f>
        <v>0</v>
      </c>
      <c r="J58" s="1"/>
      <c r="L58" s="13">
        <f t="shared" ref="L58:L84" si="19">+K58/$E$49</f>
        <v>0</v>
      </c>
      <c r="M58" s="13">
        <f>+K58/$E$50</f>
        <v>0</v>
      </c>
      <c r="P58" s="13">
        <f t="shared" ref="P58:P84" si="20">+O58/$E$49</f>
        <v>0</v>
      </c>
      <c r="Q58" s="13">
        <f>+O58/$E$50</f>
        <v>0</v>
      </c>
      <c r="R58" s="1"/>
      <c r="T58" s="34" t="s">
        <v>128</v>
      </c>
    </row>
    <row r="59" spans="2:20" x14ac:dyDescent="0.2">
      <c r="C59" s="38" t="s">
        <v>106</v>
      </c>
      <c r="E59" s="44"/>
      <c r="G59" s="18"/>
      <c r="H59" s="44">
        <f t="shared" si="18"/>
        <v>0</v>
      </c>
      <c r="I59" s="44">
        <f t="shared" ref="I59:I84" si="21">+G59/$E$50</f>
        <v>0</v>
      </c>
      <c r="J59" s="1"/>
      <c r="K59" s="18"/>
      <c r="L59" s="44">
        <f t="shared" si="19"/>
        <v>0</v>
      </c>
      <c r="M59" s="44">
        <f t="shared" ref="M59:M84" si="22">+K59/$E$50</f>
        <v>0</v>
      </c>
      <c r="O59" s="18"/>
      <c r="P59" s="44">
        <f t="shared" si="20"/>
        <v>0</v>
      </c>
      <c r="Q59" s="44">
        <f t="shared" ref="Q59:Q84" si="23">+O59/$E$50</f>
        <v>0</v>
      </c>
      <c r="R59" s="1"/>
      <c r="T59" s="34" t="s">
        <v>129</v>
      </c>
    </row>
    <row r="60" spans="2:20" x14ac:dyDescent="0.2">
      <c r="C60" s="38" t="s">
        <v>107</v>
      </c>
      <c r="E60" s="44"/>
      <c r="G60" s="18"/>
      <c r="H60" s="44">
        <f t="shared" si="18"/>
        <v>0</v>
      </c>
      <c r="I60" s="44">
        <f t="shared" si="21"/>
        <v>0</v>
      </c>
      <c r="J60" s="1"/>
      <c r="K60" s="18"/>
      <c r="L60" s="44">
        <f t="shared" si="19"/>
        <v>0</v>
      </c>
      <c r="M60" s="44">
        <f t="shared" si="22"/>
        <v>0</v>
      </c>
      <c r="O60" s="18"/>
      <c r="P60" s="44">
        <f t="shared" si="20"/>
        <v>0</v>
      </c>
      <c r="Q60" s="44">
        <f t="shared" si="23"/>
        <v>0</v>
      </c>
      <c r="R60" s="1"/>
      <c r="T60" s="34" t="s">
        <v>130</v>
      </c>
    </row>
    <row r="61" spans="2:20" x14ac:dyDescent="0.2">
      <c r="C61" s="38" t="s">
        <v>109</v>
      </c>
      <c r="E61" s="44"/>
      <c r="G61" s="18"/>
      <c r="H61" s="44">
        <f t="shared" si="18"/>
        <v>0</v>
      </c>
      <c r="I61" s="44">
        <f t="shared" si="21"/>
        <v>0</v>
      </c>
      <c r="J61" s="1"/>
      <c r="K61" s="18"/>
      <c r="L61" s="44">
        <f t="shared" si="19"/>
        <v>0</v>
      </c>
      <c r="M61" s="44">
        <f t="shared" si="22"/>
        <v>0</v>
      </c>
      <c r="O61" s="18"/>
      <c r="P61" s="44">
        <f t="shared" si="20"/>
        <v>0</v>
      </c>
      <c r="Q61" s="44">
        <f t="shared" si="23"/>
        <v>0</v>
      </c>
      <c r="R61" s="1"/>
      <c r="T61" s="34" t="s">
        <v>130</v>
      </c>
    </row>
    <row r="62" spans="2:20" x14ac:dyDescent="0.2">
      <c r="C62" s="38" t="s">
        <v>108</v>
      </c>
      <c r="E62" s="44"/>
      <c r="G62" s="18"/>
      <c r="H62" s="44">
        <f t="shared" si="18"/>
        <v>0</v>
      </c>
      <c r="I62" s="44">
        <f t="shared" si="21"/>
        <v>0</v>
      </c>
      <c r="J62" s="1"/>
      <c r="K62" s="18"/>
      <c r="L62" s="44">
        <f t="shared" si="19"/>
        <v>0</v>
      </c>
      <c r="M62" s="44">
        <f t="shared" si="22"/>
        <v>0</v>
      </c>
      <c r="O62" s="18"/>
      <c r="P62" s="44">
        <f t="shared" si="20"/>
        <v>0</v>
      </c>
      <c r="Q62" s="44">
        <f t="shared" si="23"/>
        <v>0</v>
      </c>
      <c r="R62" s="1"/>
      <c r="T62" s="34" t="s">
        <v>127</v>
      </c>
    </row>
    <row r="63" spans="2:20" s="35" customFormat="1" x14ac:dyDescent="0.2">
      <c r="B63" s="30">
        <v>1</v>
      </c>
      <c r="C63" s="41" t="s">
        <v>0</v>
      </c>
      <c r="D63" s="41"/>
      <c r="E63" s="43"/>
      <c r="G63" s="42">
        <f>+SUM(G58:G60)-SUM(G61:G62)</f>
        <v>0</v>
      </c>
      <c r="H63" s="43">
        <f t="shared" si="18"/>
        <v>0</v>
      </c>
      <c r="I63" s="43">
        <f t="shared" si="21"/>
        <v>0</v>
      </c>
      <c r="J63" s="33"/>
      <c r="K63" s="42">
        <f>+SUM(K58:K60)-SUM(K61:K62)</f>
        <v>0</v>
      </c>
      <c r="L63" s="43">
        <f t="shared" si="19"/>
        <v>0</v>
      </c>
      <c r="M63" s="43">
        <f t="shared" si="22"/>
        <v>0</v>
      </c>
      <c r="N63" s="33"/>
      <c r="O63" s="42">
        <f>+SUM(O58:O60)-SUM(O61:O62)</f>
        <v>0</v>
      </c>
      <c r="P63" s="43">
        <f t="shared" si="20"/>
        <v>0</v>
      </c>
      <c r="Q63" s="43">
        <f t="shared" si="23"/>
        <v>0</v>
      </c>
      <c r="T63" s="49"/>
    </row>
    <row r="64" spans="2:20" x14ac:dyDescent="0.2">
      <c r="B64" s="30"/>
      <c r="C64" s="38" t="s">
        <v>110</v>
      </c>
      <c r="G64" s="3"/>
      <c r="H64" s="13">
        <f t="shared" si="18"/>
        <v>0</v>
      </c>
      <c r="I64" s="13">
        <f t="shared" si="21"/>
        <v>0</v>
      </c>
      <c r="K64" s="3"/>
      <c r="L64" s="13">
        <f t="shared" si="19"/>
        <v>0</v>
      </c>
      <c r="M64" s="13">
        <f t="shared" si="22"/>
        <v>0</v>
      </c>
      <c r="P64" s="13">
        <f t="shared" si="20"/>
        <v>0</v>
      </c>
      <c r="Q64" s="13">
        <f t="shared" si="23"/>
        <v>0</v>
      </c>
      <c r="R64" s="1"/>
      <c r="T64" s="34" t="s">
        <v>131</v>
      </c>
    </row>
    <row r="65" spans="2:20" x14ac:dyDescent="0.2">
      <c r="B65" s="30"/>
      <c r="C65" s="38" t="s">
        <v>111</v>
      </c>
      <c r="G65" s="3"/>
      <c r="H65" s="13">
        <f t="shared" si="18"/>
        <v>0</v>
      </c>
      <c r="I65" s="13">
        <f t="shared" si="21"/>
        <v>0</v>
      </c>
      <c r="K65" s="3"/>
      <c r="L65" s="13">
        <f t="shared" si="19"/>
        <v>0</v>
      </c>
      <c r="M65" s="13">
        <f t="shared" si="22"/>
        <v>0</v>
      </c>
      <c r="P65" s="13">
        <f t="shared" si="20"/>
        <v>0</v>
      </c>
      <c r="Q65" s="13">
        <f t="shared" si="23"/>
        <v>0</v>
      </c>
      <c r="R65" s="1"/>
      <c r="T65" s="34" t="s">
        <v>133</v>
      </c>
    </row>
    <row r="66" spans="2:20" x14ac:dyDescent="0.2">
      <c r="B66" s="30"/>
      <c r="C66" s="1" t="s">
        <v>248</v>
      </c>
      <c r="G66" s="3"/>
      <c r="H66" s="13">
        <f t="shared" si="18"/>
        <v>0</v>
      </c>
      <c r="I66" s="13">
        <f t="shared" si="21"/>
        <v>0</v>
      </c>
      <c r="K66" s="3"/>
      <c r="L66" s="13">
        <f t="shared" si="19"/>
        <v>0</v>
      </c>
      <c r="M66" s="13">
        <f t="shared" si="22"/>
        <v>0</v>
      </c>
      <c r="P66" s="13">
        <f t="shared" si="20"/>
        <v>0</v>
      </c>
      <c r="Q66" s="13">
        <f t="shared" si="23"/>
        <v>0</v>
      </c>
      <c r="R66" s="1"/>
      <c r="T66" s="34" t="s">
        <v>132</v>
      </c>
    </row>
    <row r="67" spans="2:20" x14ac:dyDescent="0.2">
      <c r="B67" s="30"/>
      <c r="C67" s="1" t="s">
        <v>112</v>
      </c>
      <c r="G67" s="3"/>
      <c r="H67" s="13">
        <f t="shared" si="18"/>
        <v>0</v>
      </c>
      <c r="I67" s="13">
        <f t="shared" si="21"/>
        <v>0</v>
      </c>
      <c r="K67" s="3"/>
      <c r="L67" s="13">
        <f t="shared" si="19"/>
        <v>0</v>
      </c>
      <c r="M67" s="13">
        <f t="shared" si="22"/>
        <v>0</v>
      </c>
      <c r="P67" s="13">
        <f t="shared" si="20"/>
        <v>0</v>
      </c>
      <c r="Q67" s="13">
        <f t="shared" si="23"/>
        <v>0</v>
      </c>
      <c r="R67" s="1"/>
      <c r="T67" s="34" t="s">
        <v>134</v>
      </c>
    </row>
    <row r="68" spans="2:20" x14ac:dyDescent="0.2">
      <c r="B68" s="30"/>
      <c r="C68" s="1" t="s">
        <v>113</v>
      </c>
      <c r="G68" s="3"/>
      <c r="H68" s="13">
        <f t="shared" si="18"/>
        <v>0</v>
      </c>
      <c r="I68" s="13">
        <f t="shared" si="21"/>
        <v>0</v>
      </c>
      <c r="K68" s="3"/>
      <c r="L68" s="13">
        <f t="shared" si="19"/>
        <v>0</v>
      </c>
      <c r="M68" s="13">
        <f t="shared" si="22"/>
        <v>0</v>
      </c>
      <c r="P68" s="13">
        <f t="shared" si="20"/>
        <v>0</v>
      </c>
      <c r="Q68" s="13">
        <f t="shared" si="23"/>
        <v>0</v>
      </c>
      <c r="R68" s="1"/>
    </row>
    <row r="69" spans="2:20" x14ac:dyDescent="0.2">
      <c r="B69" s="30"/>
      <c r="C69" s="1" t="s">
        <v>114</v>
      </c>
      <c r="G69" s="3"/>
      <c r="H69" s="13">
        <f t="shared" si="18"/>
        <v>0</v>
      </c>
      <c r="I69" s="13">
        <f t="shared" si="21"/>
        <v>0</v>
      </c>
      <c r="K69" s="3"/>
      <c r="L69" s="13">
        <f t="shared" si="19"/>
        <v>0</v>
      </c>
      <c r="M69" s="13">
        <f t="shared" si="22"/>
        <v>0</v>
      </c>
      <c r="P69" s="13">
        <f t="shared" si="20"/>
        <v>0</v>
      </c>
      <c r="Q69" s="13">
        <f t="shared" si="23"/>
        <v>0</v>
      </c>
      <c r="R69" s="1"/>
    </row>
    <row r="70" spans="2:20" x14ac:dyDescent="0.2">
      <c r="B70" s="30">
        <v>2</v>
      </c>
      <c r="C70" s="41" t="s">
        <v>22</v>
      </c>
      <c r="D70" s="41"/>
      <c r="E70" s="43"/>
      <c r="F70" s="35"/>
      <c r="G70" s="42">
        <f>+SUM(G64:G69)</f>
        <v>0</v>
      </c>
      <c r="H70" s="43">
        <f t="shared" si="18"/>
        <v>0</v>
      </c>
      <c r="I70" s="43">
        <f t="shared" si="21"/>
        <v>0</v>
      </c>
      <c r="J70" s="33"/>
      <c r="K70" s="42">
        <f>+SUM(K64:K69)</f>
        <v>0</v>
      </c>
      <c r="L70" s="43">
        <f t="shared" si="19"/>
        <v>0</v>
      </c>
      <c r="M70" s="43">
        <f t="shared" si="22"/>
        <v>0</v>
      </c>
      <c r="N70" s="33"/>
      <c r="O70" s="42">
        <f>+SUM(O64:O69)</f>
        <v>0</v>
      </c>
      <c r="P70" s="43">
        <f t="shared" si="20"/>
        <v>0</v>
      </c>
      <c r="Q70" s="43">
        <f t="shared" si="23"/>
        <v>0</v>
      </c>
      <c r="R70" s="1"/>
    </row>
    <row r="71" spans="2:20" x14ac:dyDescent="0.2">
      <c r="B71" s="30">
        <v>3</v>
      </c>
      <c r="C71" s="45" t="s">
        <v>3</v>
      </c>
      <c r="D71" s="45"/>
      <c r="E71" s="63" t="s">
        <v>32</v>
      </c>
      <c r="F71" s="35"/>
      <c r="G71" s="46">
        <f>+G63-G70</f>
        <v>0</v>
      </c>
      <c r="H71" s="72">
        <f t="shared" si="18"/>
        <v>0</v>
      </c>
      <c r="I71" s="72">
        <f t="shared" si="21"/>
        <v>0</v>
      </c>
      <c r="J71" s="33"/>
      <c r="K71" s="46">
        <f>+K63-K70</f>
        <v>0</v>
      </c>
      <c r="L71" s="72">
        <f t="shared" si="19"/>
        <v>0</v>
      </c>
      <c r="M71" s="72">
        <f t="shared" si="22"/>
        <v>0</v>
      </c>
      <c r="N71" s="33"/>
      <c r="O71" s="46">
        <f>+O63-O70</f>
        <v>0</v>
      </c>
      <c r="P71" s="72">
        <f t="shared" si="20"/>
        <v>0</v>
      </c>
      <c r="Q71" s="72">
        <f t="shared" si="23"/>
        <v>0</v>
      </c>
      <c r="R71" s="1"/>
    </row>
    <row r="72" spans="2:20" x14ac:dyDescent="0.2">
      <c r="C72" s="1" t="s">
        <v>115</v>
      </c>
      <c r="E72" s="1"/>
      <c r="G72" s="1"/>
      <c r="H72" s="62">
        <f t="shared" si="18"/>
        <v>0</v>
      </c>
      <c r="I72" s="62">
        <f t="shared" si="21"/>
        <v>0</v>
      </c>
      <c r="J72" s="1"/>
      <c r="K72" s="1"/>
      <c r="L72" s="68">
        <f t="shared" si="19"/>
        <v>0</v>
      </c>
      <c r="M72" s="68">
        <f t="shared" si="22"/>
        <v>0</v>
      </c>
      <c r="N72" s="1"/>
      <c r="O72" s="1"/>
      <c r="P72" s="68">
        <f t="shared" si="20"/>
        <v>0</v>
      </c>
      <c r="Q72" s="68">
        <f t="shared" si="23"/>
        <v>0</v>
      </c>
      <c r="R72" s="1"/>
      <c r="T72" s="34" t="s">
        <v>135</v>
      </c>
    </row>
    <row r="73" spans="2:20" x14ac:dyDescent="0.2">
      <c r="C73" s="1" t="s">
        <v>116</v>
      </c>
      <c r="E73" s="1"/>
      <c r="G73" s="1"/>
      <c r="H73" s="62">
        <f t="shared" si="18"/>
        <v>0</v>
      </c>
      <c r="I73" s="62">
        <f t="shared" si="21"/>
        <v>0</v>
      </c>
      <c r="J73" s="1"/>
      <c r="K73" s="1"/>
      <c r="L73" s="68">
        <f t="shared" si="19"/>
        <v>0</v>
      </c>
      <c r="M73" s="68">
        <f t="shared" si="22"/>
        <v>0</v>
      </c>
      <c r="N73" s="1"/>
      <c r="O73" s="1"/>
      <c r="P73" s="68">
        <f t="shared" si="20"/>
        <v>0</v>
      </c>
      <c r="Q73" s="68">
        <f t="shared" si="23"/>
        <v>0</v>
      </c>
      <c r="R73" s="1"/>
    </row>
    <row r="74" spans="2:20" x14ac:dyDescent="0.2">
      <c r="C74" s="1" t="s">
        <v>117</v>
      </c>
      <c r="E74" s="1"/>
      <c r="G74" s="1"/>
      <c r="H74" s="62">
        <f t="shared" si="18"/>
        <v>0</v>
      </c>
      <c r="I74" s="62">
        <f t="shared" si="21"/>
        <v>0</v>
      </c>
      <c r="J74" s="1"/>
      <c r="K74" s="1"/>
      <c r="L74" s="68">
        <f t="shared" si="19"/>
        <v>0</v>
      </c>
      <c r="M74" s="68">
        <f t="shared" si="22"/>
        <v>0</v>
      </c>
      <c r="N74" s="1"/>
      <c r="O74" s="1"/>
      <c r="P74" s="68">
        <f t="shared" si="20"/>
        <v>0</v>
      </c>
      <c r="Q74" s="68">
        <f t="shared" si="23"/>
        <v>0</v>
      </c>
      <c r="R74" s="1"/>
    </row>
    <row r="75" spans="2:20" x14ac:dyDescent="0.2">
      <c r="B75" s="30"/>
      <c r="C75" s="1" t="s">
        <v>62</v>
      </c>
      <c r="D75" s="30"/>
      <c r="E75" s="64"/>
      <c r="F75" s="30"/>
      <c r="G75" s="1"/>
      <c r="H75" s="62">
        <f t="shared" si="18"/>
        <v>0</v>
      </c>
      <c r="I75" s="62">
        <f t="shared" si="21"/>
        <v>0</v>
      </c>
      <c r="J75" s="1"/>
      <c r="K75" s="1"/>
      <c r="L75" s="68">
        <f t="shared" si="19"/>
        <v>0</v>
      </c>
      <c r="M75" s="68">
        <f t="shared" si="22"/>
        <v>0</v>
      </c>
      <c r="N75" s="1"/>
      <c r="O75" s="1"/>
      <c r="P75" s="68">
        <f t="shared" si="20"/>
        <v>0</v>
      </c>
      <c r="Q75" s="68">
        <f t="shared" si="23"/>
        <v>0</v>
      </c>
      <c r="R75" s="1"/>
    </row>
    <row r="76" spans="2:20" x14ac:dyDescent="0.2">
      <c r="B76" s="30"/>
      <c r="C76" s="1" t="s">
        <v>61</v>
      </c>
      <c r="D76" s="30"/>
      <c r="E76" s="64"/>
      <c r="F76" s="30"/>
      <c r="G76" s="1"/>
      <c r="H76" s="62">
        <f t="shared" si="18"/>
        <v>0</v>
      </c>
      <c r="I76" s="62">
        <f t="shared" si="21"/>
        <v>0</v>
      </c>
      <c r="J76" s="1"/>
      <c r="K76" s="1"/>
      <c r="L76" s="68">
        <f t="shared" si="19"/>
        <v>0</v>
      </c>
      <c r="M76" s="68">
        <f t="shared" si="22"/>
        <v>0</v>
      </c>
      <c r="N76" s="1"/>
      <c r="O76" s="1"/>
      <c r="P76" s="68">
        <f t="shared" si="20"/>
        <v>0</v>
      </c>
      <c r="Q76" s="68">
        <f t="shared" si="23"/>
        <v>0</v>
      </c>
      <c r="R76" s="1"/>
    </row>
    <row r="77" spans="2:20" x14ac:dyDescent="0.2">
      <c r="B77" s="30"/>
      <c r="C77" s="1" t="s">
        <v>64</v>
      </c>
      <c r="D77" s="30"/>
      <c r="E77" s="64"/>
      <c r="F77" s="30"/>
      <c r="G77" s="1"/>
      <c r="H77" s="62">
        <f t="shared" si="18"/>
        <v>0</v>
      </c>
      <c r="I77" s="62">
        <f t="shared" si="21"/>
        <v>0</v>
      </c>
      <c r="J77" s="1"/>
      <c r="K77" s="1"/>
      <c r="L77" s="68">
        <f t="shared" si="19"/>
        <v>0</v>
      </c>
      <c r="M77" s="68">
        <f t="shared" si="22"/>
        <v>0</v>
      </c>
      <c r="N77" s="1"/>
      <c r="O77" s="1"/>
      <c r="P77" s="68">
        <f t="shared" si="20"/>
        <v>0</v>
      </c>
      <c r="Q77" s="68">
        <f t="shared" si="23"/>
        <v>0</v>
      </c>
      <c r="R77" s="1"/>
    </row>
    <row r="78" spans="2:20" x14ac:dyDescent="0.2">
      <c r="B78" s="30"/>
      <c r="C78" s="1" t="s">
        <v>63</v>
      </c>
      <c r="D78" s="30"/>
      <c r="E78" s="64"/>
      <c r="F78" s="30"/>
      <c r="G78" s="1"/>
      <c r="H78" s="62">
        <f t="shared" si="18"/>
        <v>0</v>
      </c>
      <c r="I78" s="62">
        <f t="shared" si="21"/>
        <v>0</v>
      </c>
      <c r="J78" s="1"/>
      <c r="K78" s="1"/>
      <c r="L78" s="68">
        <f t="shared" si="19"/>
        <v>0</v>
      </c>
      <c r="M78" s="68">
        <f t="shared" si="22"/>
        <v>0</v>
      </c>
      <c r="N78" s="1"/>
      <c r="O78" s="1"/>
      <c r="P78" s="68">
        <f t="shared" si="20"/>
        <v>0</v>
      </c>
      <c r="Q78" s="68">
        <f t="shared" si="23"/>
        <v>0</v>
      </c>
      <c r="R78" s="1"/>
    </row>
    <row r="79" spans="2:20" x14ac:dyDescent="0.2">
      <c r="B79" s="30">
        <v>4</v>
      </c>
      <c r="C79" s="41" t="s">
        <v>21</v>
      </c>
      <c r="D79" s="41"/>
      <c r="E79" s="43"/>
      <c r="F79" s="35"/>
      <c r="G79" s="42">
        <f>+SUM(G72:G78)</f>
        <v>0</v>
      </c>
      <c r="H79" s="43">
        <f t="shared" si="18"/>
        <v>0</v>
      </c>
      <c r="I79" s="43">
        <f t="shared" si="21"/>
        <v>0</v>
      </c>
      <c r="J79" s="33"/>
      <c r="K79" s="42">
        <f>+SUM(K72:K78)</f>
        <v>0</v>
      </c>
      <c r="L79" s="43">
        <f t="shared" si="19"/>
        <v>0</v>
      </c>
      <c r="M79" s="43">
        <f t="shared" si="22"/>
        <v>0</v>
      </c>
      <c r="N79" s="33"/>
      <c r="O79" s="42">
        <f>+SUM(O72:O78)</f>
        <v>0</v>
      </c>
      <c r="P79" s="43">
        <f t="shared" si="20"/>
        <v>0</v>
      </c>
      <c r="Q79" s="43">
        <f t="shared" si="23"/>
        <v>0</v>
      </c>
      <c r="R79" s="1"/>
    </row>
    <row r="80" spans="2:20" x14ac:dyDescent="0.2">
      <c r="B80" s="30">
        <v>5</v>
      </c>
      <c r="C80" s="45" t="s">
        <v>1</v>
      </c>
      <c r="D80" s="45"/>
      <c r="E80" s="63" t="s">
        <v>215</v>
      </c>
      <c r="G80" s="46">
        <f>+G71-G79</f>
        <v>0</v>
      </c>
      <c r="H80" s="72">
        <f t="shared" si="18"/>
        <v>0</v>
      </c>
      <c r="I80" s="72">
        <f t="shared" si="21"/>
        <v>0</v>
      </c>
      <c r="K80" s="46">
        <f>+K71-K79</f>
        <v>0</v>
      </c>
      <c r="L80" s="72">
        <f t="shared" si="19"/>
        <v>0</v>
      </c>
      <c r="M80" s="72">
        <f t="shared" si="22"/>
        <v>0</v>
      </c>
      <c r="O80" s="46">
        <f>+O71-O79</f>
        <v>0</v>
      </c>
      <c r="P80" s="72">
        <f t="shared" si="20"/>
        <v>0</v>
      </c>
      <c r="Q80" s="72">
        <f t="shared" si="23"/>
        <v>0</v>
      </c>
      <c r="R80" s="1"/>
    </row>
    <row r="81" spans="2:20" x14ac:dyDescent="0.2">
      <c r="B81" s="30">
        <v>6</v>
      </c>
      <c r="C81" s="1" t="s">
        <v>20</v>
      </c>
      <c r="D81" s="30"/>
      <c r="E81" s="64"/>
      <c r="F81" s="30"/>
      <c r="G81" s="1"/>
      <c r="H81" s="62">
        <f>+G81/$E$49</f>
        <v>0</v>
      </c>
      <c r="I81" s="62">
        <f>+G81/$E$50</f>
        <v>0</v>
      </c>
      <c r="J81" s="1"/>
      <c r="K81" s="1"/>
      <c r="L81" s="68">
        <f>+K81/$E$49</f>
        <v>0</v>
      </c>
      <c r="M81" s="68">
        <f>+K81/$E$50</f>
        <v>0</v>
      </c>
      <c r="N81" s="1"/>
      <c r="O81" s="1"/>
      <c r="P81" s="68">
        <f>+O81/$E$49</f>
        <v>0</v>
      </c>
      <c r="Q81" s="68">
        <f>+O81/$E$50</f>
        <v>0</v>
      </c>
      <c r="R81" s="1"/>
    </row>
    <row r="82" spans="2:20" x14ac:dyDescent="0.2">
      <c r="B82" s="30">
        <v>7</v>
      </c>
      <c r="C82" s="1" t="s">
        <v>30</v>
      </c>
      <c r="E82" s="57"/>
      <c r="G82" s="18"/>
      <c r="H82" s="44">
        <f t="shared" si="18"/>
        <v>0</v>
      </c>
      <c r="I82" s="44">
        <f t="shared" si="21"/>
        <v>0</v>
      </c>
      <c r="K82" s="18"/>
      <c r="L82" s="44">
        <f t="shared" si="19"/>
        <v>0</v>
      </c>
      <c r="M82" s="44">
        <f t="shared" si="22"/>
        <v>0</v>
      </c>
      <c r="O82" s="18"/>
      <c r="P82" s="44">
        <f t="shared" si="20"/>
        <v>0</v>
      </c>
      <c r="Q82" s="44">
        <f t="shared" si="23"/>
        <v>0</v>
      </c>
      <c r="R82" s="1"/>
    </row>
    <row r="83" spans="2:20" x14ac:dyDescent="0.2">
      <c r="B83" s="30">
        <v>8</v>
      </c>
      <c r="C83" s="1" t="s">
        <v>18</v>
      </c>
      <c r="E83" s="57"/>
      <c r="G83" s="18"/>
      <c r="H83" s="44">
        <f t="shared" si="18"/>
        <v>0</v>
      </c>
      <c r="I83" s="44">
        <f t="shared" ref="I83" si="24">+G83/$E$50</f>
        <v>0</v>
      </c>
      <c r="K83" s="18"/>
      <c r="L83" s="44">
        <f t="shared" si="19"/>
        <v>0</v>
      </c>
      <c r="M83" s="44">
        <f t="shared" ref="M83" si="25">+K83/$E$50</f>
        <v>0</v>
      </c>
      <c r="O83" s="18"/>
      <c r="P83" s="44">
        <f t="shared" si="20"/>
        <v>0</v>
      </c>
      <c r="Q83" s="44">
        <f t="shared" ref="Q83" si="26">+O83/$E$50</f>
        <v>0</v>
      </c>
      <c r="R83" s="1"/>
      <c r="T83" s="34" t="s">
        <v>142</v>
      </c>
    </row>
    <row r="84" spans="2:20" x14ac:dyDescent="0.2">
      <c r="B84" s="30">
        <v>9</v>
      </c>
      <c r="C84" s="6" t="s">
        <v>2</v>
      </c>
      <c r="D84" s="6"/>
      <c r="E84" s="56" t="s">
        <v>216</v>
      </c>
      <c r="G84" s="7">
        <f>+G80-G81-G82+G83</f>
        <v>0</v>
      </c>
      <c r="H84" s="73">
        <f t="shared" si="18"/>
        <v>0</v>
      </c>
      <c r="I84" s="73">
        <f t="shared" si="21"/>
        <v>0</v>
      </c>
      <c r="K84" s="7">
        <f>+K80-K81-K82+K83</f>
        <v>0</v>
      </c>
      <c r="L84" s="73">
        <f t="shared" si="19"/>
        <v>0</v>
      </c>
      <c r="M84" s="73">
        <f t="shared" si="22"/>
        <v>0</v>
      </c>
      <c r="O84" s="7">
        <f>+O80-O81-O82+O83</f>
        <v>0</v>
      </c>
      <c r="P84" s="73">
        <f t="shared" si="20"/>
        <v>0</v>
      </c>
      <c r="Q84" s="73">
        <f t="shared" si="23"/>
        <v>0</v>
      </c>
      <c r="R84" s="1"/>
    </row>
    <row r="85" spans="2:20" ht="12.75" customHeight="1" x14ac:dyDescent="0.2"/>
    <row r="86" spans="2:20" ht="12.75" customHeight="1" x14ac:dyDescent="0.2"/>
    <row r="87" spans="2:20" x14ac:dyDescent="0.2">
      <c r="B87" s="30">
        <v>10</v>
      </c>
      <c r="C87" s="4" t="s">
        <v>65</v>
      </c>
      <c r="D87" s="4"/>
      <c r="E87" s="60"/>
      <c r="G87" s="5"/>
      <c r="H87" s="40">
        <f t="shared" ref="H87" si="27">+G87/$E$49</f>
        <v>0</v>
      </c>
      <c r="I87" s="40">
        <f t="shared" ref="I87" si="28">+G87/$E$50</f>
        <v>0</v>
      </c>
      <c r="K87" s="5"/>
      <c r="L87" s="40">
        <f>+K87/$E$49</f>
        <v>0</v>
      </c>
      <c r="M87" s="40">
        <f t="shared" ref="M87" si="29">+K87/$E$50</f>
        <v>0</v>
      </c>
      <c r="O87" s="5"/>
      <c r="P87" s="40">
        <f>+O87/$E$49</f>
        <v>0</v>
      </c>
      <c r="Q87" s="40">
        <f t="shared" ref="Q87" si="30">+O87/$E$50</f>
        <v>0</v>
      </c>
      <c r="T87" s="34" t="s">
        <v>143</v>
      </c>
    </row>
    <row r="88" spans="2:20" x14ac:dyDescent="0.2">
      <c r="B88" s="30">
        <v>11</v>
      </c>
      <c r="C88" s="6" t="s">
        <v>10</v>
      </c>
      <c r="D88" s="6"/>
      <c r="E88" s="71" t="s">
        <v>102</v>
      </c>
      <c r="G88" s="77">
        <f>IFERROR(G84/G87,0)</f>
        <v>0</v>
      </c>
      <c r="K88" s="77">
        <f>IFERROR(K84/K87,0)</f>
        <v>0</v>
      </c>
      <c r="O88" s="77">
        <f>IFERROR(O84/O87,0)</f>
        <v>0</v>
      </c>
    </row>
    <row r="89" spans="2:20" ht="12.75" customHeight="1" x14ac:dyDescent="0.2"/>
    <row r="90" spans="2:20" ht="12.75" customHeight="1" x14ac:dyDescent="0.2"/>
    <row r="91" spans="2:20" ht="12.75" customHeight="1" x14ac:dyDescent="0.2"/>
    <row r="92" spans="2:20" ht="12.75" customHeight="1" x14ac:dyDescent="0.2">
      <c r="G92" s="111" t="s">
        <v>25</v>
      </c>
      <c r="H92" s="111"/>
      <c r="I92" s="111"/>
      <c r="J92" s="33"/>
      <c r="K92" s="111" t="s">
        <v>26</v>
      </c>
      <c r="L92" s="111"/>
      <c r="M92" s="111"/>
      <c r="N92" s="33"/>
      <c r="O92" s="111" t="s">
        <v>27</v>
      </c>
      <c r="P92" s="111"/>
      <c r="Q92" s="111"/>
    </row>
    <row r="93" spans="2:20" ht="12.75" customHeight="1" x14ac:dyDescent="0.2">
      <c r="G93" s="66" t="s">
        <v>14</v>
      </c>
      <c r="H93" s="9" t="s">
        <v>43</v>
      </c>
      <c r="I93" s="9" t="s">
        <v>104</v>
      </c>
      <c r="J93" s="1"/>
      <c r="K93" s="66" t="s">
        <v>14</v>
      </c>
      <c r="L93" s="9" t="s">
        <v>44</v>
      </c>
      <c r="M93" s="9" t="s">
        <v>104</v>
      </c>
      <c r="O93" s="3" t="s">
        <v>14</v>
      </c>
      <c r="P93" s="9" t="s">
        <v>45</v>
      </c>
      <c r="Q93" s="9" t="s">
        <v>104</v>
      </c>
    </row>
    <row r="94" spans="2:20" ht="12.75" customHeight="1" x14ac:dyDescent="0.2">
      <c r="C94" s="1" t="s">
        <v>74</v>
      </c>
      <c r="D94" s="35"/>
      <c r="E94" s="74"/>
      <c r="F94" s="35"/>
      <c r="G94" s="18"/>
      <c r="H94" s="44">
        <f t="shared" ref="H94:H98" si="31">+G94/$E$49</f>
        <v>0</v>
      </c>
      <c r="I94" s="44">
        <f t="shared" ref="I94:I98" si="32">+G94/$E$50</f>
        <v>0</v>
      </c>
      <c r="K94" s="18"/>
      <c r="L94" s="44">
        <f t="shared" ref="L94:L98" si="33">+K94/$E$49</f>
        <v>0</v>
      </c>
      <c r="M94" s="44">
        <f t="shared" ref="M94:M98" si="34">+K94/$E$50</f>
        <v>0</v>
      </c>
      <c r="O94" s="18"/>
      <c r="P94" s="44">
        <f t="shared" ref="P94:P98" si="35">+O94/$E$49</f>
        <v>0</v>
      </c>
      <c r="Q94" s="44">
        <f t="shared" ref="Q94:Q98" si="36">+O94/$E$50</f>
        <v>0</v>
      </c>
      <c r="T94" s="34" t="s">
        <v>124</v>
      </c>
    </row>
    <row r="95" spans="2:20" ht="12.75" customHeight="1" x14ac:dyDescent="0.2">
      <c r="C95" s="1" t="s">
        <v>137</v>
      </c>
      <c r="D95" s="35"/>
      <c r="E95" s="74"/>
      <c r="F95" s="35"/>
      <c r="G95" s="18"/>
      <c r="H95" s="44">
        <f t="shared" si="31"/>
        <v>0</v>
      </c>
      <c r="I95" s="44">
        <f t="shared" si="32"/>
        <v>0</v>
      </c>
      <c r="K95" s="18"/>
      <c r="L95" s="44">
        <f t="shared" si="33"/>
        <v>0</v>
      </c>
      <c r="M95" s="44">
        <f t="shared" si="34"/>
        <v>0</v>
      </c>
      <c r="O95" s="18"/>
      <c r="P95" s="44">
        <f t="shared" si="35"/>
        <v>0</v>
      </c>
      <c r="Q95" s="44">
        <f t="shared" si="36"/>
        <v>0</v>
      </c>
      <c r="T95" s="34" t="s">
        <v>124</v>
      </c>
    </row>
    <row r="96" spans="2:20" ht="12.75" customHeight="1" x14ac:dyDescent="0.2">
      <c r="C96" s="41" t="s">
        <v>138</v>
      </c>
      <c r="D96" s="41"/>
      <c r="E96" s="43"/>
      <c r="F96" s="35"/>
      <c r="G96" s="42">
        <f>+G94-G95</f>
        <v>0</v>
      </c>
      <c r="H96" s="43">
        <f t="shared" si="31"/>
        <v>0</v>
      </c>
      <c r="I96" s="43">
        <f t="shared" si="32"/>
        <v>0</v>
      </c>
      <c r="J96" s="33"/>
      <c r="K96" s="42">
        <f>+K94-K95</f>
        <v>0</v>
      </c>
      <c r="L96" s="43">
        <f t="shared" si="33"/>
        <v>0</v>
      </c>
      <c r="M96" s="43">
        <f t="shared" si="34"/>
        <v>0</v>
      </c>
      <c r="N96" s="33"/>
      <c r="O96" s="42">
        <f>+O94-O95</f>
        <v>0</v>
      </c>
      <c r="P96" s="43">
        <f t="shared" si="35"/>
        <v>0</v>
      </c>
      <c r="Q96" s="43">
        <f t="shared" si="36"/>
        <v>0</v>
      </c>
      <c r="T96" s="34" t="s">
        <v>124</v>
      </c>
    </row>
    <row r="97" spans="1:21" ht="12.75" customHeight="1" x14ac:dyDescent="0.2">
      <c r="C97" s="41" t="s">
        <v>148</v>
      </c>
      <c r="D97" s="41"/>
      <c r="E97" s="43"/>
      <c r="F97" s="35"/>
      <c r="G97" s="42"/>
      <c r="H97" s="43">
        <f t="shared" si="31"/>
        <v>0</v>
      </c>
      <c r="I97" s="43">
        <f t="shared" si="32"/>
        <v>0</v>
      </c>
      <c r="J97" s="33"/>
      <c r="K97" s="42"/>
      <c r="L97" s="43">
        <f t="shared" si="33"/>
        <v>0</v>
      </c>
      <c r="M97" s="43">
        <f t="shared" si="34"/>
        <v>0</v>
      </c>
      <c r="N97" s="33"/>
      <c r="O97" s="42"/>
      <c r="P97" s="43">
        <f t="shared" si="35"/>
        <v>0</v>
      </c>
      <c r="Q97" s="43">
        <f t="shared" si="36"/>
        <v>0</v>
      </c>
      <c r="T97" s="34" t="s">
        <v>124</v>
      </c>
    </row>
    <row r="98" spans="1:21" ht="12.75" customHeight="1" x14ac:dyDescent="0.2">
      <c r="C98" s="41" t="s">
        <v>149</v>
      </c>
      <c r="D98" s="41"/>
      <c r="E98" s="43"/>
      <c r="F98" s="35"/>
      <c r="G98" s="42"/>
      <c r="H98" s="43">
        <f t="shared" si="31"/>
        <v>0</v>
      </c>
      <c r="I98" s="43">
        <f t="shared" si="32"/>
        <v>0</v>
      </c>
      <c r="J98" s="33"/>
      <c r="K98" s="42"/>
      <c r="L98" s="43">
        <f t="shared" si="33"/>
        <v>0</v>
      </c>
      <c r="M98" s="43">
        <f t="shared" si="34"/>
        <v>0</v>
      </c>
      <c r="N98" s="33"/>
      <c r="O98" s="42"/>
      <c r="P98" s="43">
        <f t="shared" si="35"/>
        <v>0</v>
      </c>
      <c r="Q98" s="43">
        <f t="shared" si="36"/>
        <v>0</v>
      </c>
      <c r="T98" s="34" t="s">
        <v>124</v>
      </c>
    </row>
    <row r="99" spans="1:21" ht="12.75" customHeight="1" x14ac:dyDescent="0.2">
      <c r="C99" s="35"/>
      <c r="D99" s="35"/>
      <c r="E99" s="74"/>
      <c r="F99" s="35"/>
      <c r="G99" s="75"/>
      <c r="K99" s="75"/>
      <c r="O99" s="75"/>
    </row>
    <row r="100" spans="1:21" ht="12.75" customHeight="1" x14ac:dyDescent="0.2">
      <c r="D100" s="35"/>
      <c r="E100" s="74"/>
      <c r="F100" s="35"/>
      <c r="G100" s="75"/>
      <c r="K100" s="75"/>
      <c r="O100" s="75"/>
    </row>
    <row r="101" spans="1:21" ht="12.75" customHeight="1" x14ac:dyDescent="0.2">
      <c r="C101" s="1" t="s">
        <v>70</v>
      </c>
      <c r="D101" s="35"/>
      <c r="E101" s="74"/>
      <c r="F101" s="35"/>
      <c r="G101" s="18"/>
      <c r="H101" s="44">
        <f t="shared" ref="H101:H105" si="37">+G101/$E$49</f>
        <v>0</v>
      </c>
      <c r="I101" s="44">
        <f t="shared" ref="I101:I105" si="38">+G101/$E$50</f>
        <v>0</v>
      </c>
      <c r="K101" s="18"/>
      <c r="L101" s="44">
        <f t="shared" ref="L101:L105" si="39">+K101/$E$49</f>
        <v>0</v>
      </c>
      <c r="M101" s="44">
        <f t="shared" ref="M101:M105" si="40">+K101/$E$50</f>
        <v>0</v>
      </c>
      <c r="O101" s="18"/>
      <c r="P101" s="44">
        <f t="shared" ref="P101:P105" si="41">+O101/$E$49</f>
        <v>0</v>
      </c>
      <c r="Q101" s="44">
        <f t="shared" ref="Q101:Q105" si="42">+O101/$E$50</f>
        <v>0</v>
      </c>
      <c r="T101" s="34" t="s">
        <v>124</v>
      </c>
    </row>
    <row r="102" spans="1:21" ht="12.75" customHeight="1" x14ac:dyDescent="0.2">
      <c r="C102" s="1" t="s">
        <v>137</v>
      </c>
      <c r="D102" s="35"/>
      <c r="E102" s="74"/>
      <c r="F102" s="35"/>
      <c r="G102" s="18"/>
      <c r="H102" s="44">
        <f t="shared" si="37"/>
        <v>0</v>
      </c>
      <c r="I102" s="44">
        <f t="shared" si="38"/>
        <v>0</v>
      </c>
      <c r="K102" s="18"/>
      <c r="L102" s="44">
        <f t="shared" si="39"/>
        <v>0</v>
      </c>
      <c r="M102" s="44">
        <f t="shared" si="40"/>
        <v>0</v>
      </c>
      <c r="O102" s="18"/>
      <c r="P102" s="44">
        <f t="shared" si="41"/>
        <v>0</v>
      </c>
      <c r="Q102" s="44">
        <f t="shared" si="42"/>
        <v>0</v>
      </c>
      <c r="T102" s="34" t="s">
        <v>124</v>
      </c>
    </row>
    <row r="103" spans="1:21" ht="12.75" customHeight="1" x14ac:dyDescent="0.2">
      <c r="C103" s="41" t="s">
        <v>139</v>
      </c>
      <c r="D103" s="41"/>
      <c r="E103" s="43"/>
      <c r="F103" s="35"/>
      <c r="G103" s="42">
        <f>+G101+G102</f>
        <v>0</v>
      </c>
      <c r="H103" s="43">
        <f t="shared" si="37"/>
        <v>0</v>
      </c>
      <c r="I103" s="43">
        <f t="shared" si="38"/>
        <v>0</v>
      </c>
      <c r="J103" s="33"/>
      <c r="K103" s="42">
        <f>+K101+K102</f>
        <v>0</v>
      </c>
      <c r="L103" s="43">
        <f t="shared" si="39"/>
        <v>0</v>
      </c>
      <c r="M103" s="43">
        <f t="shared" si="40"/>
        <v>0</v>
      </c>
      <c r="N103" s="33"/>
      <c r="O103" s="42">
        <f>+O101+O102</f>
        <v>0</v>
      </c>
      <c r="P103" s="43">
        <f t="shared" si="41"/>
        <v>0</v>
      </c>
      <c r="Q103" s="43">
        <f t="shared" si="42"/>
        <v>0</v>
      </c>
      <c r="T103" s="34" t="s">
        <v>124</v>
      </c>
    </row>
    <row r="104" spans="1:21" ht="12.75" customHeight="1" x14ac:dyDescent="0.2">
      <c r="C104" s="41" t="s">
        <v>150</v>
      </c>
      <c r="D104" s="41"/>
      <c r="E104" s="43"/>
      <c r="F104" s="35"/>
      <c r="G104" s="42"/>
      <c r="H104" s="43">
        <f t="shared" si="37"/>
        <v>0</v>
      </c>
      <c r="I104" s="43">
        <f t="shared" si="38"/>
        <v>0</v>
      </c>
      <c r="J104" s="33"/>
      <c r="K104" s="42"/>
      <c r="L104" s="43">
        <f t="shared" si="39"/>
        <v>0</v>
      </c>
      <c r="M104" s="43">
        <f t="shared" si="40"/>
        <v>0</v>
      </c>
      <c r="N104" s="33"/>
      <c r="O104" s="42"/>
      <c r="P104" s="43">
        <f t="shared" si="41"/>
        <v>0</v>
      </c>
      <c r="Q104" s="43">
        <f t="shared" si="42"/>
        <v>0</v>
      </c>
      <c r="T104" s="34" t="s">
        <v>124</v>
      </c>
    </row>
    <row r="105" spans="1:21" ht="12.75" customHeight="1" x14ac:dyDescent="0.2">
      <c r="C105" s="41" t="s">
        <v>151</v>
      </c>
      <c r="D105" s="41"/>
      <c r="E105" s="43"/>
      <c r="F105" s="35"/>
      <c r="G105" s="42"/>
      <c r="H105" s="43">
        <f t="shared" si="37"/>
        <v>0</v>
      </c>
      <c r="I105" s="43">
        <f t="shared" si="38"/>
        <v>0</v>
      </c>
      <c r="J105" s="33"/>
      <c r="K105" s="42"/>
      <c r="L105" s="43">
        <f t="shared" si="39"/>
        <v>0</v>
      </c>
      <c r="M105" s="43">
        <f t="shared" si="40"/>
        <v>0</v>
      </c>
      <c r="N105" s="33"/>
      <c r="O105" s="42"/>
      <c r="P105" s="43">
        <f t="shared" si="41"/>
        <v>0</v>
      </c>
      <c r="Q105" s="43">
        <f t="shared" si="42"/>
        <v>0</v>
      </c>
      <c r="T105" s="34" t="s">
        <v>124</v>
      </c>
    </row>
    <row r="106" spans="1:21" ht="12.75" customHeight="1" x14ac:dyDescent="0.2">
      <c r="C106" s="35"/>
      <c r="D106" s="35"/>
      <c r="E106" s="74"/>
      <c r="F106" s="35"/>
      <c r="G106" s="75"/>
      <c r="K106" s="9"/>
      <c r="O106" s="9"/>
    </row>
    <row r="107" spans="1:21" ht="12.75" customHeight="1" x14ac:dyDescent="0.2">
      <c r="C107" s="35"/>
      <c r="D107" s="35"/>
      <c r="E107" s="74"/>
      <c r="F107" s="35"/>
      <c r="G107" s="75"/>
      <c r="K107" s="9"/>
      <c r="O107" s="9"/>
    </row>
    <row r="108" spans="1:21" ht="12.75" customHeight="1" x14ac:dyDescent="0.2">
      <c r="C108" s="35" t="s">
        <v>125</v>
      </c>
      <c r="K108" s="7"/>
      <c r="L108" s="73"/>
      <c r="M108" s="73"/>
      <c r="N108" s="33"/>
      <c r="O108" s="7"/>
      <c r="P108" s="73"/>
      <c r="Q108" s="73"/>
      <c r="T108" s="34" t="s">
        <v>152</v>
      </c>
    </row>
    <row r="109" spans="1:21" ht="12.75" customHeight="1" x14ac:dyDescent="0.2">
      <c r="C109" s="35" t="s">
        <v>126</v>
      </c>
      <c r="D109" s="35"/>
      <c r="E109" s="74"/>
      <c r="F109" s="35"/>
      <c r="G109" s="75"/>
      <c r="H109" s="33"/>
      <c r="I109" s="33"/>
      <c r="J109" s="33"/>
      <c r="K109" s="7"/>
      <c r="L109" s="73"/>
      <c r="M109" s="73"/>
      <c r="N109" s="33"/>
      <c r="O109" s="7"/>
      <c r="P109" s="73"/>
      <c r="Q109" s="73"/>
      <c r="T109" s="34" t="s">
        <v>152</v>
      </c>
    </row>
    <row r="110" spans="1:21" ht="12.75" customHeight="1" x14ac:dyDescent="0.2"/>
    <row r="111" spans="1:21" x14ac:dyDescent="0.2">
      <c r="A111" s="20"/>
      <c r="B111" s="20"/>
      <c r="C111" s="20"/>
      <c r="D111" s="20"/>
      <c r="E111" s="61"/>
      <c r="F111" s="20"/>
      <c r="G111" s="69"/>
      <c r="H111" s="20"/>
      <c r="I111" s="20"/>
      <c r="J111" s="20"/>
      <c r="K111" s="69"/>
      <c r="L111" s="20"/>
      <c r="M111" s="20"/>
      <c r="N111" s="20"/>
      <c r="O111" s="65"/>
      <c r="P111" s="20"/>
      <c r="Q111" s="20"/>
      <c r="R111" s="20"/>
      <c r="S111" s="20"/>
      <c r="T111" s="48"/>
      <c r="U111" s="20"/>
    </row>
    <row r="112" spans="1:21" x14ac:dyDescent="0.2">
      <c r="A112" s="20"/>
      <c r="B112" s="20"/>
      <c r="C112" s="20"/>
      <c r="D112" s="20"/>
      <c r="E112" s="61"/>
      <c r="F112" s="20"/>
      <c r="G112" s="69"/>
      <c r="H112" s="20"/>
      <c r="I112" s="20"/>
      <c r="J112" s="20"/>
      <c r="K112" s="69"/>
      <c r="L112" s="20"/>
      <c r="M112" s="20"/>
      <c r="N112" s="20"/>
      <c r="O112" s="65"/>
      <c r="P112" s="20"/>
      <c r="Q112" s="20"/>
      <c r="R112" s="20"/>
      <c r="S112" s="20"/>
      <c r="T112" s="48"/>
      <c r="U112" s="20"/>
    </row>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sheetData>
  <mergeCells count="17">
    <mergeCell ref="D47:E47"/>
    <mergeCell ref="F53:G53"/>
    <mergeCell ref="G56:I56"/>
    <mergeCell ref="K56:M56"/>
    <mergeCell ref="O56:Q56"/>
    <mergeCell ref="F52:G52"/>
    <mergeCell ref="D5:E5"/>
    <mergeCell ref="D6:E6"/>
    <mergeCell ref="D7:E7"/>
    <mergeCell ref="D8:E8"/>
    <mergeCell ref="D9:E9"/>
    <mergeCell ref="G12:I12"/>
    <mergeCell ref="G92:I92"/>
    <mergeCell ref="K92:M92"/>
    <mergeCell ref="O92:Q92"/>
    <mergeCell ref="K12:M12"/>
    <mergeCell ref="O12:Q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55"/>
  <sheetViews>
    <sheetView showGridLines="0" zoomScale="90" zoomScaleNormal="90" workbookViewId="0">
      <selection activeCell="N1" sqref="N1"/>
    </sheetView>
  </sheetViews>
  <sheetFormatPr baseColWidth="10" defaultColWidth="0" defaultRowHeight="12.75"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140625" style="1" customWidth="1"/>
    <col min="7" max="7" width="12.42578125" style="66" customWidth="1"/>
    <col min="8" max="8" width="9.28515625" style="9" customWidth="1"/>
    <col min="9" max="9" width="2.140625" style="9" customWidth="1"/>
    <col min="10" max="10" width="12.42578125" style="66" customWidth="1"/>
    <col min="11" max="11" width="9.28515625" style="9" customWidth="1"/>
    <col min="12" max="12" width="2.28515625" style="9" customWidth="1"/>
    <col min="13" max="13" width="12.42578125" style="3" customWidth="1"/>
    <col min="14" max="14" width="9.28515625" style="9" customWidth="1"/>
    <col min="15" max="15" width="7.28515625" style="9" customWidth="1"/>
    <col min="16" max="16" width="1.7109375" style="1" customWidth="1"/>
    <col min="17" max="17" width="75.7109375" style="34" customWidth="1" outlineLevel="1"/>
    <col min="18" max="18" width="2.42578125" style="1" customWidth="1"/>
    <col min="19" max="21" width="0" style="1" hidden="1" customWidth="1"/>
    <col min="22" max="16384" width="11.42578125" style="1" hidden="1"/>
  </cols>
  <sheetData>
    <row r="1" spans="2:17" ht="6.75" customHeight="1" x14ac:dyDescent="0.2"/>
    <row r="2" spans="2:17" s="14" customFormat="1" ht="17.25" customHeight="1" x14ac:dyDescent="0.2">
      <c r="D2" s="17" t="s">
        <v>16</v>
      </c>
      <c r="E2" s="54"/>
      <c r="G2" s="70"/>
      <c r="H2" s="17" t="s">
        <v>226</v>
      </c>
      <c r="I2" s="16"/>
      <c r="J2" s="67"/>
      <c r="K2" s="16"/>
      <c r="L2" s="16"/>
      <c r="M2" s="78" t="s">
        <v>144</v>
      </c>
      <c r="N2" s="16"/>
      <c r="O2" s="16"/>
      <c r="Q2" s="47"/>
    </row>
    <row r="3" spans="2:17" ht="17.25" customHeight="1" x14ac:dyDescent="0.2">
      <c r="D3" s="21" t="s">
        <v>17</v>
      </c>
      <c r="E3" s="55"/>
      <c r="H3" s="34"/>
    </row>
    <row r="4" spans="2:17" ht="12.75" customHeight="1" x14ac:dyDescent="0.2"/>
    <row r="5" spans="2:17" x14ac:dyDescent="0.2">
      <c r="B5" s="1" t="s">
        <v>7</v>
      </c>
      <c r="D5" s="116" t="str">
        <f>+EMPRESA</f>
        <v>Modelo Prueba</v>
      </c>
      <c r="E5" s="116"/>
      <c r="H5" s="106" t="s">
        <v>249</v>
      </c>
    </row>
    <row r="6" spans="2:17" x14ac:dyDescent="0.2">
      <c r="B6" s="1" t="s">
        <v>34</v>
      </c>
      <c r="D6" s="117" t="str">
        <f>+CUIC</f>
        <v>111-000-111</v>
      </c>
      <c r="E6" s="117"/>
    </row>
    <row r="7" spans="2:17" x14ac:dyDescent="0.2">
      <c r="B7" s="1" t="s">
        <v>23</v>
      </c>
      <c r="D7" s="117" t="str">
        <f>+GRUPO</f>
        <v>Prueba</v>
      </c>
      <c r="E7" s="117"/>
    </row>
    <row r="8" spans="2:17" x14ac:dyDescent="0.2">
      <c r="B8" s="1" t="s">
        <v>24</v>
      </c>
      <c r="D8" s="117" t="str">
        <f>+REGION</f>
        <v>Prueba</v>
      </c>
      <c r="E8" s="117"/>
    </row>
    <row r="9" spans="2:17" x14ac:dyDescent="0.2">
      <c r="B9" s="1" t="s">
        <v>8</v>
      </c>
      <c r="D9" s="118" t="str">
        <f>+CAMPAÑA</f>
        <v>2020-2021</v>
      </c>
      <c r="E9" s="118"/>
    </row>
    <row r="10" spans="2:17" ht="12.75" customHeight="1" x14ac:dyDescent="0.2"/>
    <row r="11" spans="2:17" ht="12.75" customHeight="1" x14ac:dyDescent="0.2"/>
    <row r="12" spans="2:17" x14ac:dyDescent="0.2">
      <c r="B12" s="30" t="s">
        <v>170</v>
      </c>
      <c r="D12" s="83">
        <v>1</v>
      </c>
      <c r="G12" s="111" t="s">
        <v>25</v>
      </c>
      <c r="H12" s="111"/>
      <c r="I12" s="33"/>
      <c r="J12" s="111" t="s">
        <v>26</v>
      </c>
      <c r="K12" s="111"/>
      <c r="L12" s="33"/>
      <c r="M12" s="111" t="s">
        <v>27</v>
      </c>
      <c r="N12" s="111"/>
      <c r="O12" s="32"/>
    </row>
    <row r="13" spans="2:17" x14ac:dyDescent="0.2">
      <c r="G13" s="66" t="s">
        <v>14</v>
      </c>
      <c r="H13" s="9" t="s">
        <v>15</v>
      </c>
      <c r="I13" s="1"/>
      <c r="J13" s="66" t="s">
        <v>14</v>
      </c>
      <c r="K13" s="9" t="s">
        <v>15</v>
      </c>
      <c r="M13" s="3" t="s">
        <v>14</v>
      </c>
      <c r="N13" s="9" t="s">
        <v>15</v>
      </c>
    </row>
    <row r="14" spans="2:17" x14ac:dyDescent="0.2">
      <c r="B14" s="30">
        <v>1</v>
      </c>
      <c r="C14" s="1" t="s">
        <v>0</v>
      </c>
      <c r="G14" s="3"/>
      <c r="H14" s="10">
        <f>IFERROR(G14/G$14,0)</f>
        <v>0</v>
      </c>
      <c r="J14" s="3"/>
      <c r="K14" s="10">
        <f>IFERROR(J14/J$14,0)</f>
        <v>0</v>
      </c>
      <c r="N14" s="10">
        <f>IFERROR(M14/M$14,0)</f>
        <v>0</v>
      </c>
      <c r="Q14" s="22" t="s">
        <v>39</v>
      </c>
    </row>
    <row r="15" spans="2:17" x14ac:dyDescent="0.2">
      <c r="B15" s="30">
        <v>2</v>
      </c>
      <c r="C15" s="4" t="s">
        <v>22</v>
      </c>
      <c r="D15" s="4"/>
      <c r="E15" s="40"/>
      <c r="G15" s="5"/>
      <c r="H15" s="11">
        <f t="shared" ref="H15:H21" si="0">IFERROR(G15/G$14,0)</f>
        <v>0</v>
      </c>
      <c r="J15" s="5"/>
      <c r="K15" s="11">
        <f t="shared" ref="K15:K21" si="1">IFERROR(J15/J$14,0)</f>
        <v>0</v>
      </c>
      <c r="M15" s="5"/>
      <c r="N15" s="11">
        <f t="shared" ref="N15:N21" si="2">IFERROR(M15/M$14,0)</f>
        <v>0</v>
      </c>
      <c r="Q15" s="22" t="s">
        <v>40</v>
      </c>
    </row>
    <row r="16" spans="2:17" x14ac:dyDescent="0.2">
      <c r="B16" s="30">
        <v>3</v>
      </c>
      <c r="C16" s="6" t="s">
        <v>3</v>
      </c>
      <c r="D16" s="6"/>
      <c r="E16" s="56" t="s">
        <v>32</v>
      </c>
      <c r="G16" s="7">
        <f>+G14-G15</f>
        <v>0</v>
      </c>
      <c r="H16" s="12">
        <f t="shared" si="0"/>
        <v>0</v>
      </c>
      <c r="J16" s="7">
        <f>+J14-J15</f>
        <v>0</v>
      </c>
      <c r="K16" s="12">
        <f t="shared" si="1"/>
        <v>0</v>
      </c>
      <c r="M16" s="7">
        <f>+M14-M15</f>
        <v>0</v>
      </c>
      <c r="N16" s="12">
        <f t="shared" si="2"/>
        <v>0</v>
      </c>
      <c r="Q16" s="22"/>
    </row>
    <row r="17" spans="1:18" x14ac:dyDescent="0.2">
      <c r="B17" s="30">
        <v>4</v>
      </c>
      <c r="C17" s="1" t="s">
        <v>21</v>
      </c>
      <c r="E17" s="57"/>
      <c r="G17" s="18"/>
      <c r="H17" s="19">
        <f t="shared" si="0"/>
        <v>0</v>
      </c>
      <c r="J17" s="18"/>
      <c r="K17" s="19">
        <f t="shared" si="1"/>
        <v>0</v>
      </c>
      <c r="M17" s="18"/>
      <c r="N17" s="19">
        <f t="shared" si="2"/>
        <v>0</v>
      </c>
      <c r="Q17" s="22" t="s">
        <v>41</v>
      </c>
    </row>
    <row r="18" spans="1:18" x14ac:dyDescent="0.2">
      <c r="B18" s="30">
        <v>5</v>
      </c>
      <c r="C18" s="6" t="s">
        <v>1</v>
      </c>
      <c r="D18" s="6"/>
      <c r="E18" s="56" t="s">
        <v>215</v>
      </c>
      <c r="G18" s="7">
        <f>+G16-G17</f>
        <v>0</v>
      </c>
      <c r="H18" s="12">
        <f>IFERROR(G18/G$14,0)</f>
        <v>0</v>
      </c>
      <c r="J18" s="7">
        <f>+J16-J17</f>
        <v>0</v>
      </c>
      <c r="K18" s="12">
        <f>IFERROR(J18/J$14,0)</f>
        <v>0</v>
      </c>
      <c r="M18" s="7">
        <f>+M16-M17</f>
        <v>0</v>
      </c>
      <c r="N18" s="12">
        <f>IFERROR(M18/M$14,0)</f>
        <v>0</v>
      </c>
      <c r="Q18" s="22"/>
    </row>
    <row r="19" spans="1:18" x14ac:dyDescent="0.2">
      <c r="B19" s="30">
        <v>6</v>
      </c>
      <c r="C19" s="1" t="s">
        <v>20</v>
      </c>
      <c r="G19" s="3"/>
      <c r="H19" s="10">
        <f>IFERROR(G19/G$14,0)</f>
        <v>0</v>
      </c>
      <c r="J19" s="3"/>
      <c r="K19" s="10">
        <f>IFERROR(J19/J$14,0)</f>
        <v>0</v>
      </c>
      <c r="N19" s="10">
        <f>IFERROR(M19/M$14,0)</f>
        <v>0</v>
      </c>
      <c r="Q19" s="22" t="s">
        <v>28</v>
      </c>
    </row>
    <row r="20" spans="1:18" x14ac:dyDescent="0.2">
      <c r="B20" s="30">
        <v>7</v>
      </c>
      <c r="C20" s="1" t="s">
        <v>30</v>
      </c>
      <c r="E20" s="57"/>
      <c r="G20" s="18"/>
      <c r="H20" s="19">
        <f t="shared" si="0"/>
        <v>0</v>
      </c>
      <c r="J20" s="18"/>
      <c r="K20" s="19">
        <f t="shared" si="1"/>
        <v>0</v>
      </c>
      <c r="M20" s="18"/>
      <c r="N20" s="19">
        <f t="shared" si="2"/>
        <v>0</v>
      </c>
      <c r="Q20" s="22" t="s">
        <v>31</v>
      </c>
    </row>
    <row r="21" spans="1:18" x14ac:dyDescent="0.2">
      <c r="B21" s="30">
        <v>8</v>
      </c>
      <c r="C21" s="6" t="s">
        <v>2</v>
      </c>
      <c r="D21" s="6"/>
      <c r="E21" s="56" t="s">
        <v>222</v>
      </c>
      <c r="G21" s="7">
        <f>+G18-G19-G20</f>
        <v>0</v>
      </c>
      <c r="H21" s="12">
        <f t="shared" si="0"/>
        <v>0</v>
      </c>
      <c r="J21" s="7">
        <f>+J18-J19-J20</f>
        <v>0</v>
      </c>
      <c r="K21" s="12">
        <f t="shared" si="1"/>
        <v>0</v>
      </c>
      <c r="M21" s="7">
        <f>+M18-M19-M20</f>
        <v>0</v>
      </c>
      <c r="N21" s="12">
        <f t="shared" si="2"/>
        <v>0</v>
      </c>
      <c r="Q21" s="22"/>
    </row>
    <row r="22" spans="1:18" x14ac:dyDescent="0.2">
      <c r="E22" s="59"/>
      <c r="G22" s="3"/>
      <c r="H22" s="13"/>
      <c r="K22" s="13"/>
      <c r="N22" s="13"/>
    </row>
    <row r="23" spans="1:18" x14ac:dyDescent="0.2">
      <c r="E23" s="59"/>
      <c r="G23" s="68"/>
      <c r="J23" s="68"/>
      <c r="M23" s="62"/>
    </row>
    <row r="24" spans="1:18" x14ac:dyDescent="0.2">
      <c r="B24" s="30">
        <v>9</v>
      </c>
      <c r="C24" s="4" t="s">
        <v>9</v>
      </c>
      <c r="D24" s="4"/>
      <c r="E24" s="60"/>
      <c r="G24" s="5"/>
      <c r="H24" s="11">
        <f t="shared" ref="H24" si="3">IFERROR(G24/G$14,0)</f>
        <v>0</v>
      </c>
      <c r="J24" s="5"/>
      <c r="K24" s="11">
        <f t="shared" ref="K24" si="4">IFERROR(J24/J$14,0)</f>
        <v>0</v>
      </c>
      <c r="M24" s="5"/>
      <c r="N24" s="11">
        <f t="shared" ref="N24" si="5">IFERROR(M24/M$14,0)</f>
        <v>0</v>
      </c>
    </row>
    <row r="25" spans="1:18" x14ac:dyDescent="0.2">
      <c r="B25" s="30">
        <v>10</v>
      </c>
      <c r="C25" s="6" t="s">
        <v>10</v>
      </c>
      <c r="D25" s="6"/>
      <c r="E25" s="56" t="s">
        <v>33</v>
      </c>
      <c r="G25" s="77">
        <f>IFERROR(G21/G24,0)</f>
        <v>0</v>
      </c>
      <c r="J25" s="77">
        <f>IFERROR(J21/J24,0)</f>
        <v>0</v>
      </c>
      <c r="M25" s="77">
        <f>IFERROR(M21/M24,0)</f>
        <v>0</v>
      </c>
    </row>
    <row r="26" spans="1:18" ht="12.75" customHeight="1" x14ac:dyDescent="0.2"/>
    <row r="27" spans="1:18" ht="12.75" customHeight="1" x14ac:dyDescent="0.2">
      <c r="G27" s="9"/>
    </row>
    <row r="28" spans="1:18" ht="12.75" customHeight="1" x14ac:dyDescent="0.2">
      <c r="C28" s="99" t="s">
        <v>155</v>
      </c>
      <c r="D28" s="99"/>
      <c r="E28" s="99"/>
      <c r="G28" s="9"/>
      <c r="J28" s="100"/>
      <c r="K28" s="101">
        <f t="shared" ref="K28" si="6">IFERROR(J28/J$14,0)</f>
        <v>0</v>
      </c>
      <c r="M28" s="100"/>
      <c r="N28" s="101">
        <f t="shared" ref="N28" si="7">IFERROR(M28/M$14,0)</f>
        <v>0</v>
      </c>
      <c r="Q28" s="34" t="s">
        <v>124</v>
      </c>
    </row>
    <row r="29" spans="1:18" ht="12.75" customHeight="1" x14ac:dyDescent="0.2"/>
    <row r="30" spans="1:18" x14ac:dyDescent="0.2">
      <c r="A30" s="20"/>
      <c r="B30" s="20"/>
      <c r="C30" s="20"/>
      <c r="D30" s="20"/>
      <c r="E30" s="61"/>
      <c r="F30" s="20"/>
      <c r="G30" s="69"/>
      <c r="H30" s="20"/>
      <c r="I30" s="20"/>
      <c r="J30" s="69"/>
      <c r="K30" s="20"/>
      <c r="L30" s="20"/>
      <c r="M30" s="65"/>
      <c r="N30" s="20"/>
      <c r="O30" s="20"/>
      <c r="P30" s="20"/>
      <c r="Q30" s="48"/>
      <c r="R30" s="20"/>
    </row>
    <row r="31" spans="1:18" x14ac:dyDescent="0.2">
      <c r="A31" s="20"/>
      <c r="B31" s="20"/>
      <c r="C31" s="20"/>
      <c r="D31" s="20"/>
      <c r="E31" s="61"/>
      <c r="F31" s="20"/>
      <c r="G31" s="69"/>
      <c r="H31" s="20"/>
      <c r="I31" s="20"/>
      <c r="J31" s="69"/>
      <c r="K31" s="20"/>
      <c r="L31" s="20"/>
      <c r="M31" s="65"/>
      <c r="N31" s="20"/>
      <c r="O31" s="20"/>
      <c r="P31" s="20"/>
      <c r="Q31" s="48"/>
      <c r="R31" s="20"/>
    </row>
    <row r="32" spans="1:18" ht="6.75" customHeight="1" x14ac:dyDescent="0.2"/>
    <row r="33" spans="2:17" s="14" customFormat="1" ht="17.25" customHeight="1" x14ac:dyDescent="0.2">
      <c r="D33" s="17" t="s">
        <v>16</v>
      </c>
      <c r="E33" s="54"/>
      <c r="G33" s="70"/>
      <c r="H33" s="17" t="s">
        <v>225</v>
      </c>
      <c r="I33" s="16"/>
      <c r="J33" s="67"/>
      <c r="K33" s="16"/>
      <c r="L33" s="16"/>
      <c r="M33" s="78" t="s">
        <v>144</v>
      </c>
      <c r="N33" s="16"/>
      <c r="O33" s="16"/>
      <c r="Q33" s="47"/>
    </row>
    <row r="34" spans="2:17" ht="17.25" customHeight="1" x14ac:dyDescent="0.2">
      <c r="D34" s="21" t="s">
        <v>17</v>
      </c>
      <c r="E34" s="55"/>
    </row>
    <row r="35" spans="2:17" ht="12.75" customHeight="1" x14ac:dyDescent="0.2">
      <c r="J35" s="9"/>
    </row>
    <row r="36" spans="2:17" ht="12.75" customHeight="1" x14ac:dyDescent="0.2">
      <c r="B36" s="1" t="s">
        <v>103</v>
      </c>
      <c r="D36" s="121"/>
      <c r="E36" s="121"/>
      <c r="J36" s="9"/>
    </row>
    <row r="37" spans="2:17" ht="12.75" customHeight="1" x14ac:dyDescent="0.2">
      <c r="E37" s="1"/>
      <c r="J37" s="9"/>
    </row>
    <row r="38" spans="2:17" x14ac:dyDescent="0.2">
      <c r="B38" s="35" t="s">
        <v>169</v>
      </c>
      <c r="D38" s="36">
        <v>1000</v>
      </c>
      <c r="E38" s="1"/>
      <c r="J38" s="9"/>
    </row>
    <row r="39" spans="2:17" ht="12.75" customHeight="1" x14ac:dyDescent="0.2"/>
    <row r="40" spans="2:17" x14ac:dyDescent="0.2">
      <c r="G40" s="111" t="s">
        <v>25</v>
      </c>
      <c r="H40" s="111"/>
      <c r="I40" s="33"/>
      <c r="J40" s="111" t="s">
        <v>26</v>
      </c>
      <c r="K40" s="111"/>
      <c r="L40" s="33"/>
      <c r="M40" s="111" t="s">
        <v>27</v>
      </c>
      <c r="N40" s="111"/>
      <c r="O40" s="32"/>
    </row>
    <row r="41" spans="2:17" x14ac:dyDescent="0.2">
      <c r="G41" s="66" t="s">
        <v>14</v>
      </c>
      <c r="H41" s="9" t="s">
        <v>96</v>
      </c>
      <c r="I41" s="1"/>
      <c r="J41" s="66" t="s">
        <v>14</v>
      </c>
      <c r="K41" s="9" t="s">
        <v>96</v>
      </c>
      <c r="M41" s="3" t="s">
        <v>14</v>
      </c>
      <c r="N41" s="9" t="s">
        <v>97</v>
      </c>
      <c r="O41" s="1"/>
    </row>
    <row r="42" spans="2:17" x14ac:dyDescent="0.2">
      <c r="C42" s="38" t="s">
        <v>227</v>
      </c>
      <c r="G42" s="3"/>
      <c r="H42" s="13">
        <f>+G42/$D$38</f>
        <v>0</v>
      </c>
      <c r="I42" s="1"/>
      <c r="K42" s="13">
        <f>+J42/$D$38</f>
        <v>0</v>
      </c>
      <c r="N42" s="13">
        <f>+M42/$D$38</f>
        <v>0</v>
      </c>
      <c r="O42" s="1"/>
    </row>
    <row r="43" spans="2:17" x14ac:dyDescent="0.2">
      <c r="C43" s="38" t="s">
        <v>228</v>
      </c>
      <c r="G43" s="3"/>
      <c r="H43" s="13"/>
      <c r="I43" s="1"/>
      <c r="K43" s="13"/>
      <c r="N43" s="13"/>
      <c r="O43" s="1"/>
    </row>
    <row r="44" spans="2:17" s="35" customFormat="1" x14ac:dyDescent="0.2">
      <c r="B44" s="30">
        <v>1</v>
      </c>
      <c r="C44" s="41" t="s">
        <v>0</v>
      </c>
      <c r="D44" s="41"/>
      <c r="E44" s="43"/>
      <c r="G44" s="42">
        <f>+SUM(G42:G43)</f>
        <v>0</v>
      </c>
      <c r="H44" s="43">
        <f>+G44/$D$38</f>
        <v>0</v>
      </c>
      <c r="I44" s="33"/>
      <c r="J44" s="42">
        <f>+SUM(J42:J43)</f>
        <v>0</v>
      </c>
      <c r="K44" s="43">
        <f>+J44/$D$38</f>
        <v>0</v>
      </c>
      <c r="L44" s="33"/>
      <c r="M44" s="42">
        <f>+SUM(M42:M43)</f>
        <v>0</v>
      </c>
      <c r="N44" s="43">
        <f>+M44/$D$38</f>
        <v>0</v>
      </c>
      <c r="Q44" s="49"/>
    </row>
    <row r="45" spans="2:17" x14ac:dyDescent="0.2">
      <c r="B45" s="30"/>
      <c r="C45" s="1" t="s">
        <v>115</v>
      </c>
      <c r="D45" s="30"/>
      <c r="E45" s="64"/>
      <c r="F45" s="30"/>
      <c r="G45" s="3"/>
      <c r="H45" s="13">
        <f>+G45/$D$38</f>
        <v>0</v>
      </c>
      <c r="J45" s="3"/>
      <c r="K45" s="13">
        <f>+J45/$D$38</f>
        <v>0</v>
      </c>
      <c r="N45" s="13">
        <f>+M45/$D$38</f>
        <v>0</v>
      </c>
      <c r="O45" s="1"/>
    </row>
    <row r="46" spans="2:17" x14ac:dyDescent="0.2">
      <c r="B46" s="30"/>
      <c r="C46" s="1" t="s">
        <v>229</v>
      </c>
      <c r="D46" s="30"/>
      <c r="E46" s="64"/>
      <c r="F46" s="30"/>
      <c r="G46" s="3"/>
      <c r="H46" s="13">
        <f t="shared" ref="H46:H48" si="8">+G46/$D$38</f>
        <v>0</v>
      </c>
      <c r="J46" s="3"/>
      <c r="K46" s="13">
        <f t="shared" ref="K46:K48" si="9">+J46/$D$38</f>
        <v>0</v>
      </c>
      <c r="N46" s="13">
        <f t="shared" ref="N46:N48" si="10">+M46/$D$38</f>
        <v>0</v>
      </c>
      <c r="O46" s="1"/>
    </row>
    <row r="47" spans="2:17" x14ac:dyDescent="0.2">
      <c r="B47" s="30"/>
      <c r="C47" s="1" t="s">
        <v>230</v>
      </c>
      <c r="D47" s="30"/>
      <c r="E47" s="64"/>
      <c r="F47" s="30"/>
      <c r="G47" s="3"/>
      <c r="H47" s="13">
        <f t="shared" si="8"/>
        <v>0</v>
      </c>
      <c r="J47" s="3"/>
      <c r="K47" s="13">
        <f t="shared" si="9"/>
        <v>0</v>
      </c>
      <c r="N47" s="13">
        <f t="shared" si="10"/>
        <v>0</v>
      </c>
      <c r="O47" s="1"/>
    </row>
    <row r="48" spans="2:17" x14ac:dyDescent="0.2">
      <c r="B48" s="30"/>
      <c r="C48" s="1" t="s">
        <v>231</v>
      </c>
      <c r="G48" s="3"/>
      <c r="H48" s="13">
        <f t="shared" si="8"/>
        <v>0</v>
      </c>
      <c r="J48" s="3"/>
      <c r="K48" s="13">
        <f t="shared" si="9"/>
        <v>0</v>
      </c>
      <c r="N48" s="13">
        <f t="shared" si="10"/>
        <v>0</v>
      </c>
      <c r="O48" s="1"/>
    </row>
    <row r="49" spans="2:20" x14ac:dyDescent="0.2">
      <c r="B49" s="30"/>
      <c r="C49" s="1" t="s">
        <v>60</v>
      </c>
      <c r="E49" s="44"/>
      <c r="G49" s="18">
        <f t="shared" ref="G49" si="11">+M49*45</f>
        <v>0</v>
      </c>
      <c r="H49" s="44">
        <f t="shared" ref="H49:H57" si="12">+G49/$D$38</f>
        <v>0</v>
      </c>
      <c r="J49" s="18"/>
      <c r="K49" s="44">
        <f t="shared" ref="K49:K57" si="13">+J49/$D$38</f>
        <v>0</v>
      </c>
      <c r="M49" s="18"/>
      <c r="N49" s="44">
        <f t="shared" ref="N49:N58" si="14">+M49/$D$38</f>
        <v>0</v>
      </c>
      <c r="O49" s="1"/>
    </row>
    <row r="50" spans="2:20" x14ac:dyDescent="0.2">
      <c r="B50" s="30">
        <v>2</v>
      </c>
      <c r="C50" s="41" t="s">
        <v>22</v>
      </c>
      <c r="D50" s="41"/>
      <c r="E50" s="43"/>
      <c r="F50" s="35"/>
      <c r="G50" s="42">
        <f>+SUM(G45:G49)</f>
        <v>0</v>
      </c>
      <c r="H50" s="43">
        <f t="shared" si="12"/>
        <v>0</v>
      </c>
      <c r="I50" s="33"/>
      <c r="J50" s="42">
        <f>+SUM(J48:J49)</f>
        <v>0</v>
      </c>
      <c r="K50" s="43">
        <f t="shared" si="13"/>
        <v>0</v>
      </c>
      <c r="L50" s="33"/>
      <c r="M50" s="42">
        <f>+SUM(M48:M49)</f>
        <v>0</v>
      </c>
      <c r="N50" s="43">
        <f t="shared" si="14"/>
        <v>0</v>
      </c>
      <c r="O50" s="1"/>
    </row>
    <row r="51" spans="2:20" x14ac:dyDescent="0.2">
      <c r="B51" s="30">
        <v>3</v>
      </c>
      <c r="C51" s="45" t="s">
        <v>3</v>
      </c>
      <c r="D51" s="45"/>
      <c r="E51" s="63" t="s">
        <v>32</v>
      </c>
      <c r="F51" s="35"/>
      <c r="G51" s="46">
        <f>+G44-G50</f>
        <v>0</v>
      </c>
      <c r="H51" s="72">
        <f t="shared" si="12"/>
        <v>0</v>
      </c>
      <c r="I51" s="33"/>
      <c r="J51" s="46">
        <f>+J44-J50</f>
        <v>0</v>
      </c>
      <c r="K51" s="72">
        <f t="shared" si="13"/>
        <v>0</v>
      </c>
      <c r="L51" s="33"/>
      <c r="M51" s="46">
        <f>+M44-M50</f>
        <v>0</v>
      </c>
      <c r="N51" s="72">
        <f t="shared" si="14"/>
        <v>0</v>
      </c>
      <c r="O51" s="1"/>
    </row>
    <row r="52" spans="2:20" x14ac:dyDescent="0.2">
      <c r="B52" s="30"/>
      <c r="C52" s="1" t="s">
        <v>115</v>
      </c>
      <c r="D52" s="30"/>
      <c r="E52" s="64"/>
      <c r="F52" s="30"/>
      <c r="G52" s="3"/>
      <c r="H52" s="13">
        <f t="shared" si="12"/>
        <v>0</v>
      </c>
      <c r="J52" s="3"/>
      <c r="K52" s="13">
        <f t="shared" si="13"/>
        <v>0</v>
      </c>
      <c r="N52" s="13">
        <f t="shared" si="14"/>
        <v>0</v>
      </c>
      <c r="O52" s="1"/>
    </row>
    <row r="53" spans="2:20" x14ac:dyDescent="0.2">
      <c r="B53" s="30"/>
      <c r="C53" s="1" t="s">
        <v>116</v>
      </c>
      <c r="D53" s="30"/>
      <c r="E53" s="64"/>
      <c r="F53" s="30"/>
      <c r="G53" s="3"/>
      <c r="H53" s="13">
        <f t="shared" si="12"/>
        <v>0</v>
      </c>
      <c r="J53" s="3"/>
      <c r="K53" s="13">
        <f t="shared" si="13"/>
        <v>0</v>
      </c>
      <c r="N53" s="13">
        <f t="shared" si="14"/>
        <v>0</v>
      </c>
      <c r="O53" s="1"/>
    </row>
    <row r="54" spans="2:20" x14ac:dyDescent="0.2">
      <c r="B54" s="30"/>
      <c r="C54" s="1" t="s">
        <v>117</v>
      </c>
      <c r="D54" s="30"/>
      <c r="E54" s="64"/>
      <c r="F54" s="30"/>
      <c r="G54" s="3"/>
      <c r="H54" s="13">
        <f t="shared" si="12"/>
        <v>0</v>
      </c>
      <c r="J54" s="3"/>
      <c r="K54" s="13">
        <f t="shared" si="13"/>
        <v>0</v>
      </c>
      <c r="N54" s="13">
        <f t="shared" si="14"/>
        <v>0</v>
      </c>
      <c r="O54" s="1"/>
    </row>
    <row r="55" spans="2:20" x14ac:dyDescent="0.2">
      <c r="B55" s="30"/>
      <c r="C55" s="1" t="s">
        <v>209</v>
      </c>
      <c r="D55" s="30"/>
      <c r="E55" s="64"/>
      <c r="F55" s="30"/>
      <c r="G55" s="3"/>
      <c r="H55" s="13">
        <f t="shared" si="12"/>
        <v>0</v>
      </c>
      <c r="J55" s="3"/>
      <c r="K55" s="13">
        <f t="shared" si="13"/>
        <v>0</v>
      </c>
      <c r="N55" s="13">
        <f t="shared" si="14"/>
        <v>0</v>
      </c>
      <c r="O55" s="1"/>
    </row>
    <row r="56" spans="2:20" x14ac:dyDescent="0.2">
      <c r="B56" s="30"/>
      <c r="C56" s="1" t="s">
        <v>62</v>
      </c>
      <c r="D56" s="30"/>
      <c r="E56" s="64"/>
      <c r="F56" s="30"/>
      <c r="G56" s="1"/>
      <c r="H56" s="13">
        <f t="shared" si="12"/>
        <v>0</v>
      </c>
      <c r="I56" s="62"/>
      <c r="J56" s="1"/>
      <c r="K56" s="13">
        <f t="shared" si="13"/>
        <v>0</v>
      </c>
      <c r="L56" s="68"/>
      <c r="M56" s="68"/>
      <c r="N56" s="13">
        <f t="shared" si="14"/>
        <v>0</v>
      </c>
      <c r="O56" s="1"/>
      <c r="P56" s="68"/>
      <c r="Q56" s="68"/>
      <c r="T56" s="34"/>
    </row>
    <row r="57" spans="2:20" x14ac:dyDescent="0.2">
      <c r="B57" s="30"/>
      <c r="C57" s="1" t="s">
        <v>61</v>
      </c>
      <c r="D57" s="30"/>
      <c r="E57" s="64"/>
      <c r="F57" s="30"/>
      <c r="G57" s="1"/>
      <c r="H57" s="13">
        <f t="shared" si="12"/>
        <v>0</v>
      </c>
      <c r="I57" s="62"/>
      <c r="J57" s="1"/>
      <c r="K57" s="13">
        <f t="shared" si="13"/>
        <v>0</v>
      </c>
      <c r="L57" s="68"/>
      <c r="M57" s="68"/>
      <c r="N57" s="13">
        <f t="shared" si="14"/>
        <v>0</v>
      </c>
      <c r="O57" s="1"/>
      <c r="P57" s="68"/>
      <c r="Q57" s="68"/>
      <c r="T57" s="34"/>
    </row>
    <row r="58" spans="2:20" x14ac:dyDescent="0.2">
      <c r="B58" s="30"/>
      <c r="C58" s="1" t="s">
        <v>60</v>
      </c>
      <c r="D58" s="30"/>
      <c r="E58" s="64"/>
      <c r="F58" s="30"/>
      <c r="G58" s="3"/>
      <c r="H58" s="13">
        <f t="shared" ref="H58" si="15">+G58/$D$38</f>
        <v>0</v>
      </c>
      <c r="I58" s="62"/>
      <c r="J58" s="1"/>
      <c r="K58" s="13">
        <f t="shared" ref="K58" si="16">+J58/$D$38</f>
        <v>0</v>
      </c>
      <c r="N58" s="13">
        <f t="shared" si="14"/>
        <v>0</v>
      </c>
      <c r="O58" s="1"/>
    </row>
    <row r="59" spans="2:20" x14ac:dyDescent="0.2">
      <c r="B59" s="30">
        <v>4</v>
      </c>
      <c r="C59" s="41" t="s">
        <v>21</v>
      </c>
      <c r="D59" s="41"/>
      <c r="E59" s="43"/>
      <c r="F59" s="35"/>
      <c r="G59" s="42">
        <f>+SUM(G52:G58)</f>
        <v>0</v>
      </c>
      <c r="H59" s="43">
        <f>+G59/$D$38</f>
        <v>0</v>
      </c>
      <c r="I59" s="33"/>
      <c r="J59" s="42">
        <f>+SUM(J52:J58)</f>
        <v>0</v>
      </c>
      <c r="K59" s="43">
        <f>+J59/$D$38</f>
        <v>0</v>
      </c>
      <c r="L59" s="33"/>
      <c r="M59" s="42">
        <f>+SUM(M52:M58)</f>
        <v>0</v>
      </c>
      <c r="N59" s="43">
        <f>+M59/$D$38</f>
        <v>0</v>
      </c>
      <c r="O59" s="1"/>
    </row>
    <row r="60" spans="2:20" x14ac:dyDescent="0.2">
      <c r="B60" s="30">
        <v>5</v>
      </c>
      <c r="C60" s="45" t="s">
        <v>1</v>
      </c>
      <c r="D60" s="45"/>
      <c r="E60" s="63" t="s">
        <v>215</v>
      </c>
      <c r="G60" s="46">
        <f>+G51-G59</f>
        <v>0</v>
      </c>
      <c r="H60" s="72">
        <f>+G60/$D$38</f>
        <v>0</v>
      </c>
      <c r="J60" s="46">
        <f>+J51-J59</f>
        <v>0</v>
      </c>
      <c r="K60" s="72">
        <f>+J60/$D$38</f>
        <v>0</v>
      </c>
      <c r="M60" s="46">
        <f>+M51-M59</f>
        <v>0</v>
      </c>
      <c r="N60" s="72">
        <f>+M60/$D$38</f>
        <v>0</v>
      </c>
      <c r="O60" s="1"/>
    </row>
    <row r="61" spans="2:20" x14ac:dyDescent="0.2">
      <c r="B61" s="30">
        <v>6</v>
      </c>
      <c r="C61" s="1" t="s">
        <v>20</v>
      </c>
      <c r="D61" s="30"/>
      <c r="E61" s="64"/>
      <c r="F61" s="30"/>
      <c r="G61" s="3"/>
      <c r="H61" s="13">
        <f>+G61/$D$38</f>
        <v>0</v>
      </c>
      <c r="J61" s="3"/>
      <c r="K61" s="13">
        <f>+J61/$D$38</f>
        <v>0</v>
      </c>
      <c r="N61" s="13">
        <f>+M61/$D$38</f>
        <v>0</v>
      </c>
      <c r="O61" s="1"/>
    </row>
    <row r="62" spans="2:20" x14ac:dyDescent="0.2">
      <c r="B62" s="30">
        <v>7</v>
      </c>
      <c r="C62" s="1" t="s">
        <v>30</v>
      </c>
      <c r="E62" s="57"/>
      <c r="G62" s="18"/>
      <c r="H62" s="44">
        <f>+G62/$D$38</f>
        <v>0</v>
      </c>
      <c r="J62" s="18"/>
      <c r="K62" s="44">
        <f>+J62/$D$38</f>
        <v>0</v>
      </c>
      <c r="M62" s="18"/>
      <c r="N62" s="44">
        <f>+M62/$D$38</f>
        <v>0</v>
      </c>
      <c r="O62" s="1"/>
    </row>
    <row r="63" spans="2:20" x14ac:dyDescent="0.2">
      <c r="B63" s="30">
        <v>8</v>
      </c>
      <c r="C63" s="6" t="s">
        <v>2</v>
      </c>
      <c r="D63" s="6"/>
      <c r="E63" s="56" t="s">
        <v>222</v>
      </c>
      <c r="G63" s="7">
        <f>+G60-G61-G62</f>
        <v>0</v>
      </c>
      <c r="H63" s="73">
        <f>+G63/$D$38</f>
        <v>0</v>
      </c>
      <c r="J63" s="7">
        <f>+J60-J60-J62</f>
        <v>0</v>
      </c>
      <c r="K63" s="73">
        <f>+J63/$D$38</f>
        <v>0</v>
      </c>
      <c r="M63" s="7">
        <f>+M60-M60-M62</f>
        <v>0</v>
      </c>
      <c r="N63" s="73">
        <f>+M63/$D$38</f>
        <v>0</v>
      </c>
      <c r="O63" s="1"/>
    </row>
    <row r="64" spans="2:20" ht="12.75" customHeight="1" x14ac:dyDescent="0.2"/>
    <row r="65" spans="2:17" ht="12.75" customHeight="1" x14ac:dyDescent="0.2"/>
    <row r="66" spans="2:17" x14ac:dyDescent="0.2">
      <c r="B66" s="30">
        <v>8</v>
      </c>
      <c r="C66" s="4" t="s">
        <v>65</v>
      </c>
      <c r="D66" s="4"/>
      <c r="E66" s="60"/>
      <c r="F66" s="5">
        <f>+SUM(F48:F49,F52:F55)</f>
        <v>0</v>
      </c>
      <c r="G66" s="5"/>
      <c r="J66" s="5"/>
      <c r="M66" s="5"/>
    </row>
    <row r="67" spans="2:17" x14ac:dyDescent="0.2">
      <c r="B67" s="30">
        <v>9</v>
      </c>
      <c r="C67" s="6" t="s">
        <v>10</v>
      </c>
      <c r="D67" s="6"/>
      <c r="E67" s="71" t="s">
        <v>223</v>
      </c>
      <c r="G67" s="77">
        <f>IFERROR(G63/G66,0)</f>
        <v>0</v>
      </c>
      <c r="J67" s="77">
        <f>IFERROR(J63/J66,0)</f>
        <v>0</v>
      </c>
      <c r="M67" s="77">
        <f>IFERROR(M63/M66,0)</f>
        <v>0</v>
      </c>
    </row>
    <row r="68" spans="2:17" ht="12.75" customHeight="1" x14ac:dyDescent="0.2"/>
    <row r="69" spans="2:17" s="20" customFormat="1" ht="12.75" customHeight="1" x14ac:dyDescent="0.2">
      <c r="E69" s="61"/>
      <c r="G69" s="104"/>
      <c r="H69" s="26"/>
      <c r="I69" s="26"/>
      <c r="J69" s="104"/>
      <c r="K69" s="26"/>
      <c r="L69" s="26"/>
      <c r="M69" s="105"/>
      <c r="N69" s="26"/>
      <c r="O69" s="26"/>
      <c r="Q69" s="48"/>
    </row>
    <row r="70" spans="2:17" s="20" customFormat="1" ht="12.75" customHeight="1" x14ac:dyDescent="0.2">
      <c r="E70" s="61"/>
      <c r="G70" s="104"/>
      <c r="H70" s="26"/>
      <c r="I70" s="26"/>
      <c r="J70" s="104"/>
      <c r="K70" s="26"/>
      <c r="L70" s="26"/>
      <c r="M70" s="105"/>
      <c r="N70" s="26"/>
      <c r="O70" s="26"/>
      <c r="Q70" s="48"/>
    </row>
    <row r="71" spans="2:17" ht="12.75" customHeight="1" x14ac:dyDescent="0.2"/>
    <row r="72" spans="2:17" ht="12.75" customHeight="1" x14ac:dyDescent="0.2"/>
    <row r="73" spans="2:17" ht="12.75" customHeight="1" x14ac:dyDescent="0.2"/>
    <row r="74" spans="2:17" ht="12.75" customHeight="1" x14ac:dyDescent="0.2"/>
    <row r="75" spans="2:17" ht="12.75" customHeight="1" x14ac:dyDescent="0.2"/>
    <row r="76" spans="2:17" ht="12.75" customHeight="1" x14ac:dyDescent="0.2"/>
    <row r="77" spans="2:17" ht="12.75" customHeight="1" x14ac:dyDescent="0.2"/>
    <row r="78" spans="2:17" ht="12.75" customHeight="1" x14ac:dyDescent="0.2"/>
    <row r="79" spans="2:17" ht="12.75" customHeight="1" x14ac:dyDescent="0.2"/>
    <row r="80" spans="2:1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sheetData>
  <mergeCells count="12">
    <mergeCell ref="G12:H12"/>
    <mergeCell ref="J12:K12"/>
    <mergeCell ref="M12:N12"/>
    <mergeCell ref="D36:E36"/>
    <mergeCell ref="G40:H40"/>
    <mergeCell ref="J40:K40"/>
    <mergeCell ref="M40:N40"/>
    <mergeCell ref="D5:E5"/>
    <mergeCell ref="D6:E6"/>
    <mergeCell ref="D7:E7"/>
    <mergeCell ref="D8:E8"/>
    <mergeCell ref="D9:E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50"/>
  <sheetViews>
    <sheetView showGridLines="0" topLeftCell="A49" zoomScale="90" zoomScaleNormal="90" workbookViewId="0">
      <selection activeCell="G62" sqref="G62"/>
    </sheetView>
  </sheetViews>
  <sheetFormatPr baseColWidth="10" defaultColWidth="0" defaultRowHeight="12.75"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140625" style="1" customWidth="1"/>
    <col min="7" max="7" width="12.42578125" style="66" customWidth="1"/>
    <col min="8" max="8" width="9.28515625" style="9" customWidth="1"/>
    <col min="9" max="9" width="2.140625" style="9" customWidth="1"/>
    <col min="10" max="10" width="12.42578125" style="66" customWidth="1"/>
    <col min="11" max="11" width="9.28515625" style="9" customWidth="1"/>
    <col min="12" max="12" width="2.28515625" style="9" customWidth="1"/>
    <col min="13" max="13" width="12.42578125" style="3" customWidth="1"/>
    <col min="14" max="14" width="9.28515625" style="9" customWidth="1"/>
    <col min="15" max="15" width="7.28515625" style="9" customWidth="1"/>
    <col min="16" max="16" width="1.7109375" style="1" customWidth="1"/>
    <col min="17" max="17" width="75.7109375" style="34" customWidth="1" outlineLevel="1"/>
    <col min="18" max="18" width="2.42578125" style="1" customWidth="1"/>
    <col min="19" max="21" width="0" style="1" hidden="1" customWidth="1"/>
    <col min="22" max="16384" width="11.42578125" style="1" hidden="1"/>
  </cols>
  <sheetData>
    <row r="1" spans="2:17" ht="6.75" customHeight="1" x14ac:dyDescent="0.2"/>
    <row r="2" spans="2:17" s="14" customFormat="1" ht="17.25" customHeight="1" x14ac:dyDescent="0.2">
      <c r="D2" s="17" t="s">
        <v>16</v>
      </c>
      <c r="E2" s="54"/>
      <c r="G2" s="70"/>
      <c r="H2" s="17" t="s">
        <v>225</v>
      </c>
      <c r="I2" s="16"/>
      <c r="J2" s="67"/>
      <c r="K2" s="16"/>
      <c r="L2" s="16"/>
      <c r="N2" s="78" t="s">
        <v>144</v>
      </c>
      <c r="O2" s="16"/>
      <c r="Q2" s="47"/>
    </row>
    <row r="3" spans="2:17" ht="17.25" customHeight="1" x14ac:dyDescent="0.2">
      <c r="D3" s="21" t="s">
        <v>17</v>
      </c>
      <c r="E3" s="55"/>
      <c r="H3" s="34"/>
    </row>
    <row r="4" spans="2:17" ht="12.75" customHeight="1" x14ac:dyDescent="0.2"/>
    <row r="5" spans="2:17" x14ac:dyDescent="0.2">
      <c r="B5" s="1" t="s">
        <v>7</v>
      </c>
      <c r="D5" s="116" t="str">
        <f>+EMPRESA</f>
        <v>Modelo Prueba</v>
      </c>
      <c r="E5" s="116"/>
    </row>
    <row r="6" spans="2:17" x14ac:dyDescent="0.2">
      <c r="B6" s="1" t="s">
        <v>34</v>
      </c>
      <c r="D6" s="117" t="str">
        <f>+CUIC</f>
        <v>111-000-111</v>
      </c>
      <c r="E6" s="117"/>
    </row>
    <row r="7" spans="2:17" x14ac:dyDescent="0.2">
      <c r="B7" s="1" t="s">
        <v>23</v>
      </c>
      <c r="D7" s="117" t="str">
        <f>+GRUPO</f>
        <v>Prueba</v>
      </c>
      <c r="E7" s="117"/>
    </row>
    <row r="8" spans="2:17" x14ac:dyDescent="0.2">
      <c r="B8" s="1" t="s">
        <v>24</v>
      </c>
      <c r="D8" s="117" t="str">
        <f>+REGION</f>
        <v>Prueba</v>
      </c>
      <c r="E8" s="117"/>
    </row>
    <row r="9" spans="2:17" x14ac:dyDescent="0.2">
      <c r="B9" s="1" t="s">
        <v>8</v>
      </c>
      <c r="D9" s="118" t="str">
        <f>+CAMPAÑA</f>
        <v>2020-2021</v>
      </c>
      <c r="E9" s="118"/>
    </row>
    <row r="10" spans="2:17" ht="12.75" customHeight="1" x14ac:dyDescent="0.2"/>
    <row r="11" spans="2:17" ht="12.75" customHeight="1" x14ac:dyDescent="0.2"/>
    <row r="12" spans="2:17" x14ac:dyDescent="0.2">
      <c r="B12" s="30" t="s">
        <v>170</v>
      </c>
      <c r="D12" s="83">
        <v>100</v>
      </c>
      <c r="G12" s="111" t="s">
        <v>25</v>
      </c>
      <c r="H12" s="111"/>
      <c r="I12" s="33"/>
      <c r="J12" s="111" t="s">
        <v>26</v>
      </c>
      <c r="K12" s="111"/>
      <c r="L12" s="33"/>
      <c r="M12" s="111" t="s">
        <v>27</v>
      </c>
      <c r="N12" s="111"/>
      <c r="O12" s="32"/>
    </row>
    <row r="13" spans="2:17" x14ac:dyDescent="0.2">
      <c r="G13" s="66" t="s">
        <v>14</v>
      </c>
      <c r="H13" s="9" t="s">
        <v>15</v>
      </c>
      <c r="I13" s="1"/>
      <c r="J13" s="66" t="s">
        <v>14</v>
      </c>
      <c r="K13" s="9" t="s">
        <v>15</v>
      </c>
      <c r="M13" s="3" t="s">
        <v>14</v>
      </c>
      <c r="N13" s="9" t="s">
        <v>15</v>
      </c>
    </row>
    <row r="14" spans="2:17" x14ac:dyDescent="0.2">
      <c r="B14" s="30">
        <v>1</v>
      </c>
      <c r="C14" s="1" t="s">
        <v>0</v>
      </c>
      <c r="G14" s="3">
        <v>4368000</v>
      </c>
      <c r="H14" s="10">
        <f>IFERROR(G14/G$14,0)</f>
        <v>1</v>
      </c>
      <c r="J14" s="3">
        <v>4368000</v>
      </c>
      <c r="K14" s="10">
        <f>IFERROR(J14/J$14,0)</f>
        <v>1</v>
      </c>
      <c r="M14" s="3">
        <v>67200</v>
      </c>
      <c r="N14" s="10">
        <f>IFERROR(M14/M$14,0)</f>
        <v>1</v>
      </c>
      <c r="Q14" s="22" t="s">
        <v>39</v>
      </c>
    </row>
    <row r="15" spans="2:17" x14ac:dyDescent="0.2">
      <c r="B15" s="30">
        <v>2</v>
      </c>
      <c r="C15" s="4" t="s">
        <v>22</v>
      </c>
      <c r="D15" s="4"/>
      <c r="E15" s="40"/>
      <c r="G15" s="5">
        <v>1656000</v>
      </c>
      <c r="H15" s="11">
        <f t="shared" ref="H15:H21" si="0">IFERROR(G15/G$14,0)</f>
        <v>0.37912087912087911</v>
      </c>
      <c r="J15" s="5">
        <v>2318400</v>
      </c>
      <c r="K15" s="11">
        <f t="shared" ref="K15:K21" si="1">IFERROR(J15/J$14,0)</f>
        <v>0.53076923076923077</v>
      </c>
      <c r="M15" s="5">
        <v>34500</v>
      </c>
      <c r="N15" s="11">
        <f t="shared" ref="N15:N21" si="2">IFERROR(M15/M$14,0)</f>
        <v>0.5133928571428571</v>
      </c>
      <c r="Q15" s="22" t="s">
        <v>40</v>
      </c>
    </row>
    <row r="16" spans="2:17" x14ac:dyDescent="0.2">
      <c r="B16" s="30">
        <v>3</v>
      </c>
      <c r="C16" s="6" t="s">
        <v>3</v>
      </c>
      <c r="D16" s="6"/>
      <c r="E16" s="56" t="s">
        <v>32</v>
      </c>
      <c r="G16" s="7">
        <f>+G14-G15</f>
        <v>2712000</v>
      </c>
      <c r="H16" s="12">
        <f t="shared" si="0"/>
        <v>0.62087912087912089</v>
      </c>
      <c r="J16" s="7">
        <f>+J14-J15</f>
        <v>2049600</v>
      </c>
      <c r="K16" s="12">
        <f t="shared" si="1"/>
        <v>0.46923076923076923</v>
      </c>
      <c r="M16" s="7">
        <f>+M14-M15</f>
        <v>32700</v>
      </c>
      <c r="N16" s="12">
        <f t="shared" si="2"/>
        <v>0.48660714285714285</v>
      </c>
      <c r="Q16" s="22"/>
    </row>
    <row r="17" spans="1:18" x14ac:dyDescent="0.2">
      <c r="B17" s="30">
        <v>4</v>
      </c>
      <c r="C17" s="1" t="s">
        <v>21</v>
      </c>
      <c r="E17" s="57"/>
      <c r="G17" s="18">
        <v>1320000</v>
      </c>
      <c r="H17" s="19">
        <f t="shared" si="0"/>
        <v>0.30219780219780218</v>
      </c>
      <c r="J17" s="18">
        <v>1716000</v>
      </c>
      <c r="K17" s="19">
        <f t="shared" si="1"/>
        <v>0.39285714285714285</v>
      </c>
      <c r="M17" s="18">
        <v>24000</v>
      </c>
      <c r="N17" s="19">
        <f t="shared" si="2"/>
        <v>0.35714285714285715</v>
      </c>
      <c r="Q17" s="22" t="s">
        <v>41</v>
      </c>
    </row>
    <row r="18" spans="1:18" x14ac:dyDescent="0.2">
      <c r="B18" s="30">
        <v>5</v>
      </c>
      <c r="C18" s="6" t="s">
        <v>1</v>
      </c>
      <c r="D18" s="6"/>
      <c r="E18" s="56" t="s">
        <v>215</v>
      </c>
      <c r="G18" s="7">
        <f>+G16-G17</f>
        <v>1392000</v>
      </c>
      <c r="H18" s="12">
        <f>IFERROR(G18/G$14,0)</f>
        <v>0.31868131868131866</v>
      </c>
      <c r="J18" s="7">
        <f>+J16-J17</f>
        <v>333600</v>
      </c>
      <c r="K18" s="12">
        <f>IFERROR(J18/J$14,0)</f>
        <v>7.637362637362638E-2</v>
      </c>
      <c r="M18" s="7">
        <f>+M16-M17</f>
        <v>8700</v>
      </c>
      <c r="N18" s="12">
        <f>IFERROR(M18/M$14,0)</f>
        <v>0.12946428571428573</v>
      </c>
      <c r="Q18" s="22"/>
    </row>
    <row r="19" spans="1:18" x14ac:dyDescent="0.2">
      <c r="B19" s="30">
        <v>6</v>
      </c>
      <c r="C19" s="1" t="s">
        <v>20</v>
      </c>
      <c r="G19" s="3"/>
      <c r="H19" s="10">
        <f>IFERROR(G19/G$14,0)</f>
        <v>0</v>
      </c>
      <c r="J19" s="3"/>
      <c r="K19" s="10">
        <f>IFERROR(J19/J$14,0)</f>
        <v>0</v>
      </c>
      <c r="N19" s="10">
        <f>IFERROR(M19/M$14,0)</f>
        <v>0</v>
      </c>
      <c r="Q19" s="22" t="s">
        <v>28</v>
      </c>
    </row>
    <row r="20" spans="1:18" x14ac:dyDescent="0.2">
      <c r="B20" s="30">
        <v>7</v>
      </c>
      <c r="C20" s="1" t="s">
        <v>30</v>
      </c>
      <c r="E20" s="57"/>
      <c r="G20" s="18"/>
      <c r="H20" s="19">
        <f t="shared" si="0"/>
        <v>0</v>
      </c>
      <c r="J20" s="18"/>
      <c r="K20" s="19">
        <f t="shared" si="1"/>
        <v>0</v>
      </c>
      <c r="M20" s="18"/>
      <c r="N20" s="19">
        <f t="shared" si="2"/>
        <v>0</v>
      </c>
      <c r="Q20" s="22" t="s">
        <v>31</v>
      </c>
    </row>
    <row r="21" spans="1:18" x14ac:dyDescent="0.2">
      <c r="B21" s="30">
        <v>8</v>
      </c>
      <c r="C21" s="6" t="s">
        <v>2</v>
      </c>
      <c r="D21" s="6"/>
      <c r="E21" s="56" t="s">
        <v>222</v>
      </c>
      <c r="G21" s="7">
        <f>+G18-G19-G20</f>
        <v>1392000</v>
      </c>
      <c r="H21" s="12">
        <f t="shared" si="0"/>
        <v>0.31868131868131866</v>
      </c>
      <c r="J21" s="7">
        <f>+J18-J19-J20</f>
        <v>333600</v>
      </c>
      <c r="K21" s="12">
        <f t="shared" si="1"/>
        <v>7.637362637362638E-2</v>
      </c>
      <c r="M21" s="7">
        <f>+M18-M19-M20</f>
        <v>8700</v>
      </c>
      <c r="N21" s="12">
        <f t="shared" si="2"/>
        <v>0.12946428571428573</v>
      </c>
      <c r="Q21" s="22"/>
    </row>
    <row r="22" spans="1:18" x14ac:dyDescent="0.2">
      <c r="E22" s="59"/>
      <c r="G22" s="3"/>
      <c r="H22" s="13"/>
      <c r="K22" s="13"/>
      <c r="N22" s="13"/>
    </row>
    <row r="23" spans="1:18" x14ac:dyDescent="0.2">
      <c r="E23" s="59"/>
      <c r="G23" s="68"/>
      <c r="J23" s="68"/>
      <c r="M23" s="62"/>
    </row>
    <row r="24" spans="1:18" x14ac:dyDescent="0.2">
      <c r="B24" s="30">
        <v>9</v>
      </c>
      <c r="C24" s="4" t="s">
        <v>9</v>
      </c>
      <c r="D24" s="4"/>
      <c r="E24" s="60"/>
      <c r="G24" s="5">
        <v>2340000</v>
      </c>
      <c r="H24" s="11">
        <f t="shared" ref="H24" si="3">IFERROR(G24/G$14,0)</f>
        <v>0.5357142857142857</v>
      </c>
      <c r="J24" s="5">
        <v>3276000</v>
      </c>
      <c r="K24" s="11">
        <f t="shared" ref="K24" si="4">IFERROR(J24/J$14,0)</f>
        <v>0.75</v>
      </c>
      <c r="M24" s="5">
        <v>52000</v>
      </c>
      <c r="N24" s="11">
        <f t="shared" ref="N24" si="5">IFERROR(M24/M$14,0)</f>
        <v>0.77380952380952384</v>
      </c>
    </row>
    <row r="25" spans="1:18" x14ac:dyDescent="0.2">
      <c r="B25" s="30">
        <v>10</v>
      </c>
      <c r="C25" s="6" t="s">
        <v>10</v>
      </c>
      <c r="D25" s="6"/>
      <c r="E25" s="56" t="s">
        <v>33</v>
      </c>
      <c r="G25" s="77">
        <f>IFERROR(G21/G24,0)</f>
        <v>0.59487179487179487</v>
      </c>
      <c r="J25" s="77">
        <f>IFERROR(J21/J24,0)</f>
        <v>0.10183150183150183</v>
      </c>
      <c r="M25" s="77">
        <f>IFERROR(M21/M24,0)</f>
        <v>0.1673076923076923</v>
      </c>
    </row>
    <row r="26" spans="1:18" ht="12.75" customHeight="1" x14ac:dyDescent="0.2"/>
    <row r="27" spans="1:18" ht="12.75" customHeight="1" x14ac:dyDescent="0.2">
      <c r="G27" s="9"/>
    </row>
    <row r="28" spans="1:18" ht="12.75" customHeight="1" x14ac:dyDescent="0.2">
      <c r="C28" s="99" t="s">
        <v>155</v>
      </c>
      <c r="D28" s="99"/>
      <c r="E28" s="99"/>
      <c r="G28" s="9"/>
      <c r="J28" s="100"/>
      <c r="K28" s="101">
        <f t="shared" ref="K28" si="6">IFERROR(J28/J$14,0)</f>
        <v>0</v>
      </c>
      <c r="M28" s="100"/>
      <c r="N28" s="101">
        <f t="shared" ref="N28" si="7">IFERROR(M28/M$14,0)</f>
        <v>0</v>
      </c>
      <c r="Q28" s="34" t="s">
        <v>124</v>
      </c>
    </row>
    <row r="29" spans="1:18" ht="12.75" customHeight="1" x14ac:dyDescent="0.2"/>
    <row r="30" spans="1:18" x14ac:dyDescent="0.2">
      <c r="A30" s="20"/>
      <c r="B30" s="20"/>
      <c r="C30" s="20"/>
      <c r="D30" s="20"/>
      <c r="E30" s="61"/>
      <c r="F30" s="20"/>
      <c r="G30" s="69"/>
      <c r="H30" s="20"/>
      <c r="I30" s="20"/>
      <c r="J30" s="69"/>
      <c r="K30" s="20"/>
      <c r="L30" s="20"/>
      <c r="M30" s="65"/>
      <c r="N30" s="20"/>
      <c r="O30" s="20"/>
      <c r="P30" s="20"/>
      <c r="Q30" s="48"/>
      <c r="R30" s="20"/>
    </row>
    <row r="31" spans="1:18" x14ac:dyDescent="0.2">
      <c r="A31" s="20"/>
      <c r="B31" s="20"/>
      <c r="C31" s="20"/>
      <c r="D31" s="20"/>
      <c r="E31" s="61"/>
      <c r="F31" s="20"/>
      <c r="G31" s="69"/>
      <c r="H31" s="20"/>
      <c r="I31" s="20"/>
      <c r="J31" s="69"/>
      <c r="K31" s="20"/>
      <c r="L31" s="20"/>
      <c r="M31" s="65"/>
      <c r="N31" s="20"/>
      <c r="O31" s="20"/>
      <c r="P31" s="20"/>
      <c r="Q31" s="48"/>
      <c r="R31" s="20"/>
    </row>
    <row r="32" spans="1:18" ht="6.75" customHeight="1" x14ac:dyDescent="0.2"/>
    <row r="33" spans="2:17" s="14" customFormat="1" ht="17.25" customHeight="1" x14ac:dyDescent="0.2">
      <c r="D33" s="17" t="s">
        <v>16</v>
      </c>
      <c r="E33" s="54"/>
      <c r="G33" s="70"/>
      <c r="H33" s="17" t="s">
        <v>232</v>
      </c>
      <c r="I33" s="16"/>
      <c r="J33" s="67"/>
      <c r="K33" s="16"/>
      <c r="L33" s="16"/>
      <c r="N33" s="78" t="s">
        <v>144</v>
      </c>
      <c r="O33" s="16"/>
      <c r="Q33" s="47"/>
    </row>
    <row r="34" spans="2:17" ht="17.25" customHeight="1" x14ac:dyDescent="0.2">
      <c r="D34" s="21" t="s">
        <v>17</v>
      </c>
      <c r="E34" s="55"/>
    </row>
    <row r="35" spans="2:17" ht="12.75" customHeight="1" x14ac:dyDescent="0.2">
      <c r="J35" s="9"/>
    </row>
    <row r="36" spans="2:17" ht="12.75" customHeight="1" x14ac:dyDescent="0.2">
      <c r="B36" s="1" t="s">
        <v>210</v>
      </c>
      <c r="D36" s="121"/>
      <c r="E36" s="121"/>
      <c r="J36" s="9"/>
    </row>
    <row r="37" spans="2:17" ht="12.75" customHeight="1" x14ac:dyDescent="0.2">
      <c r="E37" s="1"/>
      <c r="J37" s="9"/>
    </row>
    <row r="38" spans="2:17" x14ac:dyDescent="0.2">
      <c r="B38" s="35" t="s">
        <v>208</v>
      </c>
      <c r="D38" s="36">
        <v>1000</v>
      </c>
      <c r="E38" s="1"/>
      <c r="J38" s="9"/>
    </row>
    <row r="39" spans="2:17" ht="12.75" customHeight="1" x14ac:dyDescent="0.2"/>
    <row r="40" spans="2:17" x14ac:dyDescent="0.2">
      <c r="G40" s="111" t="s">
        <v>25</v>
      </c>
      <c r="H40" s="111"/>
      <c r="I40" s="33"/>
      <c r="J40" s="111" t="s">
        <v>26</v>
      </c>
      <c r="K40" s="111"/>
      <c r="L40" s="33"/>
      <c r="M40" s="111" t="s">
        <v>27</v>
      </c>
      <c r="N40" s="111"/>
      <c r="O40" s="32"/>
    </row>
    <row r="41" spans="2:17" x14ac:dyDescent="0.2">
      <c r="G41" s="66" t="s">
        <v>14</v>
      </c>
      <c r="H41" s="9" t="s">
        <v>43</v>
      </c>
      <c r="I41" s="1"/>
      <c r="J41" s="66" t="s">
        <v>14</v>
      </c>
      <c r="K41" s="9" t="s">
        <v>44</v>
      </c>
      <c r="M41" s="3" t="s">
        <v>14</v>
      </c>
      <c r="N41" s="9" t="s">
        <v>45</v>
      </c>
      <c r="O41" s="1"/>
    </row>
    <row r="42" spans="2:17" x14ac:dyDescent="0.2">
      <c r="C42" s="38" t="s">
        <v>203</v>
      </c>
      <c r="G42" s="3"/>
      <c r="H42" s="13">
        <f>+G42/$D$38</f>
        <v>0</v>
      </c>
      <c r="I42" s="1"/>
      <c r="K42" s="13">
        <f>+J42/$D$38</f>
        <v>0</v>
      </c>
      <c r="N42" s="13">
        <f>+M42/$D$38</f>
        <v>0</v>
      </c>
      <c r="O42" s="1"/>
    </row>
    <row r="43" spans="2:17" x14ac:dyDescent="0.2">
      <c r="C43" s="38" t="s">
        <v>204</v>
      </c>
      <c r="G43" s="3"/>
      <c r="H43" s="13"/>
      <c r="I43" s="1"/>
      <c r="K43" s="13"/>
      <c r="N43" s="13"/>
      <c r="O43" s="1"/>
    </row>
    <row r="44" spans="2:17" x14ac:dyDescent="0.2">
      <c r="C44" s="38" t="s">
        <v>205</v>
      </c>
      <c r="G44" s="3"/>
      <c r="H44" s="13"/>
      <c r="I44" s="1"/>
      <c r="K44" s="13"/>
      <c r="N44" s="13"/>
      <c r="O44" s="1"/>
    </row>
    <row r="45" spans="2:17" x14ac:dyDescent="0.2">
      <c r="C45" s="38" t="s">
        <v>207</v>
      </c>
      <c r="G45" s="3"/>
      <c r="H45" s="13"/>
      <c r="I45" s="1"/>
      <c r="K45" s="13"/>
      <c r="N45" s="13"/>
      <c r="O45" s="1"/>
    </row>
    <row r="46" spans="2:17" x14ac:dyDescent="0.2">
      <c r="C46" s="38" t="s">
        <v>206</v>
      </c>
      <c r="G46" s="3"/>
      <c r="H46" s="13"/>
      <c r="I46" s="1"/>
      <c r="K46" s="13"/>
      <c r="N46" s="13"/>
      <c r="O46" s="1"/>
    </row>
    <row r="47" spans="2:17" s="35" customFormat="1" x14ac:dyDescent="0.2">
      <c r="B47" s="30">
        <v>1</v>
      </c>
      <c r="C47" s="41" t="s">
        <v>0</v>
      </c>
      <c r="D47" s="41"/>
      <c r="E47" s="43"/>
      <c r="G47" s="42">
        <f>+SUM(G42:G46)</f>
        <v>0</v>
      </c>
      <c r="H47" s="43">
        <f t="shared" ref="H47:H57" si="8">+G47/$D$38</f>
        <v>0</v>
      </c>
      <c r="I47" s="33"/>
      <c r="J47" s="42">
        <f>+SUM(J42:J46)</f>
        <v>0</v>
      </c>
      <c r="K47" s="43">
        <f t="shared" ref="K47:K57" si="9">+J47/$D$38</f>
        <v>0</v>
      </c>
      <c r="L47" s="33"/>
      <c r="M47" s="42">
        <f>+SUM(M42:M46)</f>
        <v>0</v>
      </c>
      <c r="N47" s="43">
        <f t="shared" ref="N47:N57" si="10">+M47/$D$38</f>
        <v>0</v>
      </c>
      <c r="Q47" s="49"/>
    </row>
    <row r="48" spans="2:17" x14ac:dyDescent="0.2">
      <c r="B48" s="30"/>
      <c r="C48" s="1" t="s">
        <v>59</v>
      </c>
      <c r="G48" s="3"/>
      <c r="H48" s="13">
        <f t="shared" si="8"/>
        <v>0</v>
      </c>
      <c r="J48" s="3"/>
      <c r="K48" s="13">
        <f t="shared" si="9"/>
        <v>0</v>
      </c>
      <c r="N48" s="13">
        <f t="shared" si="10"/>
        <v>0</v>
      </c>
      <c r="O48" s="1"/>
    </row>
    <row r="49" spans="2:20" x14ac:dyDescent="0.2">
      <c r="B49" s="30"/>
      <c r="C49" s="1" t="s">
        <v>60</v>
      </c>
      <c r="E49" s="44"/>
      <c r="G49" s="18"/>
      <c r="H49" s="44">
        <f t="shared" si="8"/>
        <v>0</v>
      </c>
      <c r="J49" s="18"/>
      <c r="K49" s="44">
        <f t="shared" si="9"/>
        <v>0</v>
      </c>
      <c r="M49" s="18"/>
      <c r="N49" s="44">
        <f t="shared" si="10"/>
        <v>0</v>
      </c>
      <c r="O49" s="1"/>
    </row>
    <row r="50" spans="2:20" x14ac:dyDescent="0.2">
      <c r="B50" s="30">
        <v>2</v>
      </c>
      <c r="C50" s="41" t="s">
        <v>22</v>
      </c>
      <c r="D50" s="41"/>
      <c r="E50" s="43"/>
      <c r="F50" s="35"/>
      <c r="G50" s="42">
        <f>+SUM(G48:G49)</f>
        <v>0</v>
      </c>
      <c r="H50" s="43">
        <f t="shared" si="8"/>
        <v>0</v>
      </c>
      <c r="I50" s="33"/>
      <c r="J50" s="42">
        <f>+SUM(J48:J49)</f>
        <v>0</v>
      </c>
      <c r="K50" s="43">
        <f t="shared" si="9"/>
        <v>0</v>
      </c>
      <c r="L50" s="33"/>
      <c r="M50" s="42">
        <f>+SUM(M48:M49)</f>
        <v>0</v>
      </c>
      <c r="N50" s="43">
        <f t="shared" si="10"/>
        <v>0</v>
      </c>
      <c r="O50" s="1"/>
    </row>
    <row r="51" spans="2:20" x14ac:dyDescent="0.2">
      <c r="B51" s="30">
        <v>3</v>
      </c>
      <c r="C51" s="45" t="s">
        <v>3</v>
      </c>
      <c r="D51" s="45"/>
      <c r="E51" s="63" t="s">
        <v>32</v>
      </c>
      <c r="F51" s="35"/>
      <c r="G51" s="46">
        <f>+G47-G50</f>
        <v>0</v>
      </c>
      <c r="H51" s="72">
        <f t="shared" si="8"/>
        <v>0</v>
      </c>
      <c r="I51" s="33"/>
      <c r="J51" s="46">
        <f>+J47-J50</f>
        <v>0</v>
      </c>
      <c r="K51" s="72">
        <f t="shared" si="9"/>
        <v>0</v>
      </c>
      <c r="L51" s="33"/>
      <c r="M51" s="46">
        <f>+M47-M50</f>
        <v>0</v>
      </c>
      <c r="N51" s="72">
        <f t="shared" si="10"/>
        <v>0</v>
      </c>
      <c r="O51" s="1"/>
    </row>
    <row r="52" spans="2:20" x14ac:dyDescent="0.2">
      <c r="B52" s="30"/>
      <c r="C52" s="1" t="s">
        <v>115</v>
      </c>
      <c r="D52" s="30"/>
      <c r="E52" s="64"/>
      <c r="F52" s="30"/>
      <c r="G52" s="3"/>
      <c r="H52" s="13">
        <f t="shared" si="8"/>
        <v>0</v>
      </c>
      <c r="J52" s="3"/>
      <c r="K52" s="13">
        <f t="shared" si="9"/>
        <v>0</v>
      </c>
      <c r="N52" s="13">
        <f t="shared" si="10"/>
        <v>0</v>
      </c>
      <c r="O52" s="1"/>
      <c r="Q52" s="34" t="s">
        <v>239</v>
      </c>
    </row>
    <row r="53" spans="2:20" x14ac:dyDescent="0.2">
      <c r="B53" s="30"/>
      <c r="C53" s="1" t="s">
        <v>116</v>
      </c>
      <c r="D53" s="30"/>
      <c r="E53" s="64"/>
      <c r="F53" s="30"/>
      <c r="G53" s="3"/>
      <c r="H53" s="13">
        <f t="shared" si="8"/>
        <v>0</v>
      </c>
      <c r="J53" s="3"/>
      <c r="K53" s="13">
        <f t="shared" si="9"/>
        <v>0</v>
      </c>
      <c r="N53" s="13">
        <f t="shared" si="10"/>
        <v>0</v>
      </c>
      <c r="O53" s="1"/>
      <c r="Q53" s="34" t="s">
        <v>239</v>
      </c>
    </row>
    <row r="54" spans="2:20" x14ac:dyDescent="0.2">
      <c r="B54" s="30"/>
      <c r="C54" s="1" t="s">
        <v>117</v>
      </c>
      <c r="D54" s="30"/>
      <c r="E54" s="64"/>
      <c r="F54" s="30"/>
      <c r="G54" s="3"/>
      <c r="H54" s="13">
        <f t="shared" si="8"/>
        <v>0</v>
      </c>
      <c r="J54" s="3"/>
      <c r="K54" s="13">
        <f t="shared" si="9"/>
        <v>0</v>
      </c>
      <c r="N54" s="13">
        <f t="shared" si="10"/>
        <v>0</v>
      </c>
      <c r="O54" s="1"/>
      <c r="Q54" s="34" t="s">
        <v>239</v>
      </c>
    </row>
    <row r="55" spans="2:20" x14ac:dyDescent="0.2">
      <c r="B55" s="30"/>
      <c r="C55" s="1" t="s">
        <v>209</v>
      </c>
      <c r="D55" s="30"/>
      <c r="E55" s="64"/>
      <c r="F55" s="30"/>
      <c r="G55" s="3"/>
      <c r="H55" s="13">
        <f t="shared" si="8"/>
        <v>0</v>
      </c>
      <c r="J55" s="3"/>
      <c r="K55" s="13">
        <f t="shared" si="9"/>
        <v>0</v>
      </c>
      <c r="N55" s="13">
        <f t="shared" si="10"/>
        <v>0</v>
      </c>
      <c r="O55" s="1"/>
      <c r="Q55" s="34" t="s">
        <v>239</v>
      </c>
    </row>
    <row r="56" spans="2:20" x14ac:dyDescent="0.2">
      <c r="B56" s="30"/>
      <c r="C56" s="1" t="s">
        <v>62</v>
      </c>
      <c r="D56" s="30"/>
      <c r="E56" s="64"/>
      <c r="F56" s="30"/>
      <c r="G56" s="1"/>
      <c r="H56" s="13">
        <f t="shared" si="8"/>
        <v>0</v>
      </c>
      <c r="I56" s="62"/>
      <c r="J56" s="1"/>
      <c r="K56" s="13">
        <f t="shared" si="9"/>
        <v>0</v>
      </c>
      <c r="L56" s="68"/>
      <c r="M56" s="68"/>
      <c r="N56" s="13">
        <f t="shared" si="10"/>
        <v>0</v>
      </c>
      <c r="O56" s="1"/>
      <c r="P56" s="68"/>
      <c r="Q56" s="34" t="s">
        <v>239</v>
      </c>
      <c r="T56" s="34"/>
    </row>
    <row r="57" spans="2:20" x14ac:dyDescent="0.2">
      <c r="B57" s="30"/>
      <c r="C57" s="1" t="s">
        <v>61</v>
      </c>
      <c r="D57" s="30"/>
      <c r="E57" s="64"/>
      <c r="F57" s="30"/>
      <c r="G57" s="1"/>
      <c r="H57" s="13">
        <f t="shared" si="8"/>
        <v>0</v>
      </c>
      <c r="I57" s="62"/>
      <c r="J57" s="1"/>
      <c r="K57" s="13">
        <f t="shared" si="9"/>
        <v>0</v>
      </c>
      <c r="L57" s="68"/>
      <c r="M57" s="68"/>
      <c r="N57" s="13">
        <f t="shared" si="10"/>
        <v>0</v>
      </c>
      <c r="O57" s="1"/>
      <c r="P57" s="68"/>
      <c r="Q57" s="34" t="s">
        <v>239</v>
      </c>
      <c r="T57" s="34"/>
    </row>
    <row r="58" spans="2:20" x14ac:dyDescent="0.2">
      <c r="B58" s="30"/>
      <c r="C58" s="1" t="s">
        <v>60</v>
      </c>
      <c r="D58" s="30"/>
      <c r="E58" s="64"/>
      <c r="F58" s="30"/>
      <c r="G58" s="3"/>
      <c r="H58" s="13">
        <f t="shared" ref="H58" si="11">+G58/$D$38</f>
        <v>0</v>
      </c>
      <c r="I58" s="62"/>
      <c r="J58" s="1"/>
      <c r="K58" s="13">
        <f t="shared" ref="K58" si="12">+J58/$D$38</f>
        <v>0</v>
      </c>
      <c r="L58" s="68"/>
      <c r="M58" s="68"/>
      <c r="N58" s="13">
        <f t="shared" ref="N58" si="13">+M58/$D$38</f>
        <v>0</v>
      </c>
      <c r="O58" s="1"/>
      <c r="Q58" s="34" t="s">
        <v>239</v>
      </c>
    </row>
    <row r="59" spans="2:20" x14ac:dyDescent="0.2">
      <c r="B59" s="30">
        <v>4</v>
      </c>
      <c r="C59" s="41" t="s">
        <v>21</v>
      </c>
      <c r="D59" s="41"/>
      <c r="E59" s="43"/>
      <c r="F59" s="35"/>
      <c r="G59" s="42">
        <f>+SUM(G52:G58)</f>
        <v>0</v>
      </c>
      <c r="H59" s="43">
        <f>+G59/$D$38</f>
        <v>0</v>
      </c>
      <c r="I59" s="33"/>
      <c r="J59" s="42">
        <f>+SUM(J52:J58)</f>
        <v>0</v>
      </c>
      <c r="K59" s="43">
        <f>+J59/$D$38</f>
        <v>0</v>
      </c>
      <c r="L59" s="33"/>
      <c r="M59" s="42">
        <f>+SUM(M52:M58)</f>
        <v>0</v>
      </c>
      <c r="N59" s="43">
        <f>+M59/$D$38</f>
        <v>0</v>
      </c>
      <c r="O59" s="1"/>
    </row>
    <row r="60" spans="2:20" x14ac:dyDescent="0.2">
      <c r="B60" s="30">
        <v>5</v>
      </c>
      <c r="C60" s="45" t="s">
        <v>1</v>
      </c>
      <c r="D60" s="45"/>
      <c r="E60" s="63" t="s">
        <v>215</v>
      </c>
      <c r="G60" s="46">
        <f>+G51-G59</f>
        <v>0</v>
      </c>
      <c r="H60" s="72">
        <f>+G60/$D$38</f>
        <v>0</v>
      </c>
      <c r="J60" s="46">
        <f>+J51-J59</f>
        <v>0</v>
      </c>
      <c r="K60" s="72">
        <f>+J60/$D$38</f>
        <v>0</v>
      </c>
      <c r="M60" s="46">
        <f>+M51-M59</f>
        <v>0</v>
      </c>
      <c r="N60" s="72">
        <f>+M60/$D$38</f>
        <v>0</v>
      </c>
      <c r="O60" s="1"/>
    </row>
    <row r="61" spans="2:20" x14ac:dyDescent="0.2">
      <c r="B61" s="30">
        <v>6</v>
      </c>
      <c r="C61" s="1" t="s">
        <v>20</v>
      </c>
      <c r="D61" s="30"/>
      <c r="E61" s="64"/>
      <c r="F61" s="30"/>
      <c r="G61" s="3"/>
      <c r="H61" s="13">
        <f>+G61/$D$38</f>
        <v>0</v>
      </c>
      <c r="J61" s="3"/>
      <c r="K61" s="13">
        <f>+J61/$D$38</f>
        <v>0</v>
      </c>
      <c r="N61" s="13">
        <f>+M61/$D$38</f>
        <v>0</v>
      </c>
      <c r="O61" s="1"/>
      <c r="Q61" s="34" t="s">
        <v>239</v>
      </c>
    </row>
    <row r="62" spans="2:20" x14ac:dyDescent="0.2">
      <c r="B62" s="30">
        <v>7</v>
      </c>
      <c r="C62" s="1" t="s">
        <v>30</v>
      </c>
      <c r="E62" s="57"/>
      <c r="G62" s="18"/>
      <c r="H62" s="44">
        <f>+G62/$D$38</f>
        <v>0</v>
      </c>
      <c r="J62" s="18"/>
      <c r="K62" s="44">
        <f>+J62/$D$38</f>
        <v>0</v>
      </c>
      <c r="M62" s="18"/>
      <c r="N62" s="44">
        <f>+M62/$D$38</f>
        <v>0</v>
      </c>
      <c r="O62" s="1"/>
      <c r="Q62" s="34" t="s">
        <v>240</v>
      </c>
    </row>
    <row r="63" spans="2:20" x14ac:dyDescent="0.2">
      <c r="B63" s="30">
        <v>8</v>
      </c>
      <c r="C63" s="6" t="s">
        <v>2</v>
      </c>
      <c r="D63" s="6"/>
      <c r="E63" s="56" t="s">
        <v>222</v>
      </c>
      <c r="G63" s="7">
        <f>+G60-G61-G62</f>
        <v>0</v>
      </c>
      <c r="H63" s="73">
        <f>+G63/$D$38</f>
        <v>0</v>
      </c>
      <c r="J63" s="7">
        <f>+J60-J61-J62</f>
        <v>0</v>
      </c>
      <c r="K63" s="73">
        <f>+J63/$D$38</f>
        <v>0</v>
      </c>
      <c r="M63" s="7">
        <f>+M60-M61-M62</f>
        <v>0</v>
      </c>
      <c r="N63" s="73">
        <f>+M63/$D$38</f>
        <v>0</v>
      </c>
      <c r="O63" s="1"/>
    </row>
    <row r="64" spans="2:20" ht="12.75" customHeight="1" x14ac:dyDescent="0.2"/>
    <row r="65" spans="2:17" ht="12.75" customHeight="1" x14ac:dyDescent="0.2"/>
    <row r="66" spans="2:17" x14ac:dyDescent="0.2">
      <c r="B66" s="30">
        <v>8</v>
      </c>
      <c r="C66" s="4" t="s">
        <v>65</v>
      </c>
      <c r="D66" s="4"/>
      <c r="E66" s="60"/>
      <c r="F66" s="5">
        <f>+SUM(F48:F49,F52:F55)</f>
        <v>0</v>
      </c>
      <c r="G66" s="5"/>
      <c r="J66" s="5"/>
      <c r="M66" s="5"/>
    </row>
    <row r="67" spans="2:17" x14ac:dyDescent="0.2">
      <c r="B67" s="30">
        <v>9</v>
      </c>
      <c r="C67" s="6" t="s">
        <v>10</v>
      </c>
      <c r="D67" s="6"/>
      <c r="E67" s="71" t="s">
        <v>223</v>
      </c>
      <c r="G67" s="77">
        <f>IFERROR(G63/G66,0)</f>
        <v>0</v>
      </c>
      <c r="J67" s="77">
        <f>IFERROR(J63/J66,0)</f>
        <v>0</v>
      </c>
      <c r="M67" s="77">
        <f>IFERROR(M63/M66,0)</f>
        <v>0</v>
      </c>
    </row>
    <row r="68" spans="2:17" ht="12.75" customHeight="1" x14ac:dyDescent="0.2"/>
    <row r="69" spans="2:17" s="20" customFormat="1" ht="12.75" customHeight="1" x14ac:dyDescent="0.2">
      <c r="E69" s="61"/>
      <c r="G69" s="104"/>
      <c r="H69" s="26"/>
      <c r="I69" s="26"/>
      <c r="J69" s="104"/>
      <c r="K69" s="26"/>
      <c r="L69" s="26"/>
      <c r="M69" s="105"/>
      <c r="N69" s="26"/>
      <c r="O69" s="26"/>
      <c r="Q69" s="48"/>
    </row>
    <row r="70" spans="2:17" s="20" customFormat="1" ht="12.75" customHeight="1" x14ac:dyDescent="0.2">
      <c r="E70" s="61"/>
      <c r="G70" s="104"/>
      <c r="H70" s="26"/>
      <c r="I70" s="26"/>
      <c r="J70" s="104"/>
      <c r="K70" s="26"/>
      <c r="L70" s="26"/>
      <c r="M70" s="105"/>
      <c r="N70" s="26"/>
      <c r="O70" s="26"/>
      <c r="Q70" s="48"/>
    </row>
    <row r="71" spans="2:17" ht="12.75" customHeight="1" x14ac:dyDescent="0.2"/>
    <row r="72" spans="2:17" ht="12.75" customHeight="1" x14ac:dyDescent="0.2"/>
    <row r="73" spans="2:17" ht="12.75" customHeight="1" x14ac:dyDescent="0.2"/>
    <row r="74" spans="2:17" ht="12.75" customHeight="1" x14ac:dyDescent="0.2"/>
    <row r="75" spans="2:17" ht="12.75" customHeight="1" x14ac:dyDescent="0.2"/>
    <row r="76" spans="2:17" ht="12.75" customHeight="1" x14ac:dyDescent="0.2"/>
    <row r="77" spans="2:17" ht="12.75" customHeight="1" x14ac:dyDescent="0.2"/>
    <row r="78" spans="2:17" ht="12.75" customHeight="1" x14ac:dyDescent="0.2"/>
    <row r="79" spans="2:17" ht="12.75" customHeight="1" x14ac:dyDescent="0.2"/>
    <row r="80" spans="2:1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sheetData>
  <mergeCells count="12">
    <mergeCell ref="D36:E36"/>
    <mergeCell ref="J12:K12"/>
    <mergeCell ref="M12:N12"/>
    <mergeCell ref="G40:H40"/>
    <mergeCell ref="J40:K40"/>
    <mergeCell ref="M40:N40"/>
    <mergeCell ref="G12:H12"/>
    <mergeCell ref="D5:E5"/>
    <mergeCell ref="D6:E6"/>
    <mergeCell ref="D7:E7"/>
    <mergeCell ref="D8:E8"/>
    <mergeCell ref="D9:E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55"/>
  <sheetViews>
    <sheetView showGridLines="0" topLeftCell="A50" zoomScale="90" zoomScaleNormal="90" workbookViewId="0">
      <selection activeCell="H67" sqref="H67"/>
    </sheetView>
  </sheetViews>
  <sheetFormatPr baseColWidth="10" defaultColWidth="0" defaultRowHeight="12.75" customHeight="1" zeroHeight="1" outlineLevelCol="1" x14ac:dyDescent="0.2"/>
  <cols>
    <col min="1" max="1" width="2.42578125" style="1" customWidth="1"/>
    <col min="2" max="2" width="3" style="1" bestFit="1" customWidth="1"/>
    <col min="3" max="4" width="12.28515625" style="1" customWidth="1"/>
    <col min="5" max="5" width="12.28515625" style="13" customWidth="1"/>
    <col min="6" max="6" width="2.140625" style="1" customWidth="1"/>
    <col min="7" max="7" width="12.42578125" style="66" customWidth="1"/>
    <col min="8" max="8" width="9.28515625" style="9" customWidth="1"/>
    <col min="9" max="9" width="2.140625" style="9" customWidth="1"/>
    <col min="10" max="10" width="12.42578125" style="66" customWidth="1"/>
    <col min="11" max="11" width="9.28515625" style="9" customWidth="1"/>
    <col min="12" max="12" width="2.28515625" style="9" customWidth="1"/>
    <col min="13" max="13" width="12.42578125" style="3" customWidth="1"/>
    <col min="14" max="14" width="9.28515625" style="9" customWidth="1"/>
    <col min="15" max="15" width="7.28515625" style="9" customWidth="1"/>
    <col min="16" max="16" width="1.7109375" style="1" customWidth="1"/>
    <col min="17" max="17" width="75.7109375" style="34" customWidth="1" outlineLevel="1"/>
    <col min="18" max="18" width="2.42578125" style="1" customWidth="1"/>
    <col min="19" max="21" width="0" style="1" hidden="1" customWidth="1"/>
    <col min="22" max="16384" width="11.42578125" style="1" hidden="1"/>
  </cols>
  <sheetData>
    <row r="1" spans="2:17" ht="6.75" customHeight="1" x14ac:dyDescent="0.2"/>
    <row r="2" spans="2:17" s="14" customFormat="1" ht="17.25" customHeight="1" x14ac:dyDescent="0.2">
      <c r="D2" s="17" t="s">
        <v>16</v>
      </c>
      <c r="E2" s="54"/>
      <c r="G2" s="70"/>
      <c r="H2" s="17" t="s">
        <v>226</v>
      </c>
      <c r="I2" s="16"/>
      <c r="J2" s="67"/>
      <c r="K2" s="16"/>
      <c r="L2" s="16"/>
      <c r="M2" s="78" t="s">
        <v>144</v>
      </c>
      <c r="N2" s="16"/>
      <c r="O2" s="16"/>
      <c r="Q2" s="47"/>
    </row>
    <row r="3" spans="2:17" ht="17.25" customHeight="1" x14ac:dyDescent="0.2">
      <c r="D3" s="21" t="s">
        <v>17</v>
      </c>
      <c r="E3" s="55"/>
      <c r="H3" s="34"/>
    </row>
    <row r="4" spans="2:17" ht="12.75" customHeight="1" x14ac:dyDescent="0.2"/>
    <row r="5" spans="2:17" x14ac:dyDescent="0.2">
      <c r="B5" s="1" t="s">
        <v>7</v>
      </c>
      <c r="D5" s="116" t="str">
        <f>+EMPRESA</f>
        <v>Modelo Prueba</v>
      </c>
      <c r="E5" s="116"/>
    </row>
    <row r="6" spans="2:17" x14ac:dyDescent="0.2">
      <c r="B6" s="1" t="s">
        <v>34</v>
      </c>
      <c r="D6" s="117" t="str">
        <f>+CUIC</f>
        <v>111-000-111</v>
      </c>
      <c r="E6" s="117"/>
    </row>
    <row r="7" spans="2:17" x14ac:dyDescent="0.2">
      <c r="B7" s="1" t="s">
        <v>23</v>
      </c>
      <c r="D7" s="117" t="str">
        <f>+GRUPO</f>
        <v>Prueba</v>
      </c>
      <c r="E7" s="117"/>
    </row>
    <row r="8" spans="2:17" x14ac:dyDescent="0.2">
      <c r="B8" s="1" t="s">
        <v>24</v>
      </c>
      <c r="D8" s="117" t="str">
        <f>+REGION</f>
        <v>Prueba</v>
      </c>
      <c r="E8" s="117"/>
    </row>
    <row r="9" spans="2:17" x14ac:dyDescent="0.2">
      <c r="B9" s="1" t="s">
        <v>8</v>
      </c>
      <c r="D9" s="118" t="str">
        <f>+CAMPAÑA</f>
        <v>2020-2021</v>
      </c>
      <c r="E9" s="118"/>
    </row>
    <row r="10" spans="2:17" ht="12.75" customHeight="1" x14ac:dyDescent="0.2"/>
    <row r="11" spans="2:17" ht="12.75" customHeight="1" x14ac:dyDescent="0.2"/>
    <row r="12" spans="2:17" x14ac:dyDescent="0.2">
      <c r="B12" s="30" t="s">
        <v>170</v>
      </c>
      <c r="D12" s="83">
        <v>100</v>
      </c>
      <c r="G12" s="111" t="s">
        <v>25</v>
      </c>
      <c r="H12" s="111"/>
      <c r="I12" s="33"/>
      <c r="J12" s="111" t="s">
        <v>26</v>
      </c>
      <c r="K12" s="111"/>
      <c r="L12" s="33"/>
      <c r="M12" s="111" t="s">
        <v>27</v>
      </c>
      <c r="N12" s="111"/>
      <c r="O12" s="32"/>
    </row>
    <row r="13" spans="2:17" x14ac:dyDescent="0.2">
      <c r="G13" s="66" t="s">
        <v>14</v>
      </c>
      <c r="H13" s="9" t="s">
        <v>15</v>
      </c>
      <c r="I13" s="1"/>
      <c r="J13" s="66" t="s">
        <v>14</v>
      </c>
      <c r="K13" s="9" t="s">
        <v>15</v>
      </c>
      <c r="M13" s="3" t="s">
        <v>14</v>
      </c>
      <c r="N13" s="9" t="s">
        <v>15</v>
      </c>
    </row>
    <row r="14" spans="2:17" x14ac:dyDescent="0.2">
      <c r="B14" s="30">
        <v>1</v>
      </c>
      <c r="C14" s="1" t="s">
        <v>0</v>
      </c>
      <c r="G14" s="3">
        <v>4368000</v>
      </c>
      <c r="H14" s="10">
        <f>IFERROR(G14/G$14,0)</f>
        <v>1</v>
      </c>
      <c r="J14" s="3">
        <v>4368000</v>
      </c>
      <c r="K14" s="10">
        <f>IFERROR(J14/J$14,0)</f>
        <v>1</v>
      </c>
      <c r="M14" s="3">
        <v>67200</v>
      </c>
      <c r="N14" s="10">
        <f>IFERROR(M14/M$14,0)</f>
        <v>1</v>
      </c>
      <c r="Q14" s="22" t="s">
        <v>39</v>
      </c>
    </row>
    <row r="15" spans="2:17" x14ac:dyDescent="0.2">
      <c r="B15" s="30">
        <v>2</v>
      </c>
      <c r="C15" s="4" t="s">
        <v>22</v>
      </c>
      <c r="D15" s="4"/>
      <c r="E15" s="40"/>
      <c r="G15" s="5">
        <v>1656000</v>
      </c>
      <c r="H15" s="11">
        <f t="shared" ref="H15:H21" si="0">IFERROR(G15/G$14,0)</f>
        <v>0.37912087912087911</v>
      </c>
      <c r="J15" s="5">
        <v>2318400</v>
      </c>
      <c r="K15" s="11">
        <f t="shared" ref="K15:K21" si="1">IFERROR(J15/J$14,0)</f>
        <v>0.53076923076923077</v>
      </c>
      <c r="M15" s="5">
        <v>34500</v>
      </c>
      <c r="N15" s="11">
        <f t="shared" ref="N15:N21" si="2">IFERROR(M15/M$14,0)</f>
        <v>0.5133928571428571</v>
      </c>
      <c r="Q15" s="22" t="s">
        <v>40</v>
      </c>
    </row>
    <row r="16" spans="2:17" x14ac:dyDescent="0.2">
      <c r="B16" s="30">
        <v>3</v>
      </c>
      <c r="C16" s="6" t="s">
        <v>3</v>
      </c>
      <c r="D16" s="6"/>
      <c r="E16" s="56" t="s">
        <v>32</v>
      </c>
      <c r="G16" s="7">
        <f>+G14-G15</f>
        <v>2712000</v>
      </c>
      <c r="H16" s="12">
        <f t="shared" si="0"/>
        <v>0.62087912087912089</v>
      </c>
      <c r="J16" s="7">
        <f>+J14-J15</f>
        <v>2049600</v>
      </c>
      <c r="K16" s="12">
        <f t="shared" si="1"/>
        <v>0.46923076923076923</v>
      </c>
      <c r="M16" s="7">
        <f>+M14-M15</f>
        <v>32700</v>
      </c>
      <c r="N16" s="12">
        <f t="shared" si="2"/>
        <v>0.48660714285714285</v>
      </c>
      <c r="Q16" s="22"/>
    </row>
    <row r="17" spans="1:18" x14ac:dyDescent="0.2">
      <c r="B17" s="30">
        <v>4</v>
      </c>
      <c r="C17" s="1" t="s">
        <v>21</v>
      </c>
      <c r="E17" s="57"/>
      <c r="G17" s="18">
        <v>1320000</v>
      </c>
      <c r="H17" s="19">
        <f t="shared" si="0"/>
        <v>0.30219780219780218</v>
      </c>
      <c r="J17" s="18">
        <v>1716000</v>
      </c>
      <c r="K17" s="19">
        <f t="shared" si="1"/>
        <v>0.39285714285714285</v>
      </c>
      <c r="M17" s="18">
        <v>24000</v>
      </c>
      <c r="N17" s="19">
        <f t="shared" si="2"/>
        <v>0.35714285714285715</v>
      </c>
      <c r="Q17" s="22" t="s">
        <v>41</v>
      </c>
    </row>
    <row r="18" spans="1:18" x14ac:dyDescent="0.2">
      <c r="B18" s="30">
        <v>5</v>
      </c>
      <c r="C18" s="6" t="s">
        <v>1</v>
      </c>
      <c r="D18" s="6"/>
      <c r="E18" s="56" t="s">
        <v>215</v>
      </c>
      <c r="G18" s="7">
        <f>+G16-G17</f>
        <v>1392000</v>
      </c>
      <c r="H18" s="12">
        <f>IFERROR(G18/G$14,0)</f>
        <v>0.31868131868131866</v>
      </c>
      <c r="J18" s="7">
        <f>+J16-J17</f>
        <v>333600</v>
      </c>
      <c r="K18" s="12">
        <f>IFERROR(J18/J$14,0)</f>
        <v>7.637362637362638E-2</v>
      </c>
      <c r="M18" s="7">
        <f>+M16-M17</f>
        <v>8700</v>
      </c>
      <c r="N18" s="12">
        <f>IFERROR(M18/M$14,0)</f>
        <v>0.12946428571428573</v>
      </c>
      <c r="Q18" s="22"/>
    </row>
    <row r="19" spans="1:18" x14ac:dyDescent="0.2">
      <c r="B19" s="30">
        <v>6</v>
      </c>
      <c r="C19" s="1" t="s">
        <v>20</v>
      </c>
      <c r="G19" s="3"/>
      <c r="H19" s="10">
        <f>IFERROR(G19/G$14,0)</f>
        <v>0</v>
      </c>
      <c r="J19" s="3"/>
      <c r="K19" s="10">
        <f>IFERROR(J19/J$14,0)</f>
        <v>0</v>
      </c>
      <c r="N19" s="10">
        <f>IFERROR(M19/M$14,0)</f>
        <v>0</v>
      </c>
      <c r="Q19" s="22" t="s">
        <v>28</v>
      </c>
    </row>
    <row r="20" spans="1:18" x14ac:dyDescent="0.2">
      <c r="B20" s="30">
        <v>7</v>
      </c>
      <c r="C20" s="1" t="s">
        <v>30</v>
      </c>
      <c r="E20" s="57"/>
      <c r="G20" s="18"/>
      <c r="H20" s="19">
        <f t="shared" si="0"/>
        <v>0</v>
      </c>
      <c r="J20" s="18"/>
      <c r="K20" s="19">
        <f t="shared" si="1"/>
        <v>0</v>
      </c>
      <c r="M20" s="18"/>
      <c r="N20" s="19">
        <f t="shared" si="2"/>
        <v>0</v>
      </c>
      <c r="Q20" s="22" t="s">
        <v>31</v>
      </c>
    </row>
    <row r="21" spans="1:18" x14ac:dyDescent="0.2">
      <c r="B21" s="30">
        <v>8</v>
      </c>
      <c r="C21" s="6" t="s">
        <v>2</v>
      </c>
      <c r="D21" s="6"/>
      <c r="E21" s="56" t="s">
        <v>222</v>
      </c>
      <c r="G21" s="7">
        <f>+G18-G19-G20</f>
        <v>1392000</v>
      </c>
      <c r="H21" s="12">
        <f t="shared" si="0"/>
        <v>0.31868131868131866</v>
      </c>
      <c r="J21" s="7">
        <f>+J18-J19-J20</f>
        <v>333600</v>
      </c>
      <c r="K21" s="12">
        <f t="shared" si="1"/>
        <v>7.637362637362638E-2</v>
      </c>
      <c r="M21" s="7">
        <f>+M18-M19-M20</f>
        <v>8700</v>
      </c>
      <c r="N21" s="12">
        <f t="shared" si="2"/>
        <v>0.12946428571428573</v>
      </c>
      <c r="Q21" s="22"/>
    </row>
    <row r="22" spans="1:18" x14ac:dyDescent="0.2">
      <c r="E22" s="59"/>
      <c r="G22" s="3"/>
      <c r="H22" s="13"/>
      <c r="K22" s="13"/>
      <c r="N22" s="13"/>
    </row>
    <row r="23" spans="1:18" x14ac:dyDescent="0.2">
      <c r="E23" s="59"/>
      <c r="G23" s="68"/>
      <c r="J23" s="68"/>
      <c r="M23" s="62"/>
    </row>
    <row r="24" spans="1:18" x14ac:dyDescent="0.2">
      <c r="B24" s="30">
        <v>9</v>
      </c>
      <c r="C24" s="4" t="s">
        <v>9</v>
      </c>
      <c r="D24" s="4"/>
      <c r="E24" s="60"/>
      <c r="G24" s="5">
        <v>2340000</v>
      </c>
      <c r="H24" s="11">
        <f t="shared" ref="H24" si="3">IFERROR(G24/G$14,0)</f>
        <v>0.5357142857142857</v>
      </c>
      <c r="J24" s="5">
        <v>3276000</v>
      </c>
      <c r="K24" s="11">
        <f t="shared" ref="K24" si="4">IFERROR(J24/J$14,0)</f>
        <v>0.75</v>
      </c>
      <c r="M24" s="5">
        <v>52000</v>
      </c>
      <c r="N24" s="11">
        <f t="shared" ref="N24" si="5">IFERROR(M24/M$14,0)</f>
        <v>0.77380952380952384</v>
      </c>
    </row>
    <row r="25" spans="1:18" x14ac:dyDescent="0.2">
      <c r="B25" s="30">
        <v>10</v>
      </c>
      <c r="C25" s="6" t="s">
        <v>10</v>
      </c>
      <c r="D25" s="6"/>
      <c r="E25" s="56" t="s">
        <v>33</v>
      </c>
      <c r="G25" s="77">
        <f>IFERROR(G21/G24,0)</f>
        <v>0.59487179487179487</v>
      </c>
      <c r="J25" s="77">
        <f>IFERROR(J21/J24,0)</f>
        <v>0.10183150183150183</v>
      </c>
      <c r="M25" s="77">
        <f>IFERROR(M21/M24,0)</f>
        <v>0.1673076923076923</v>
      </c>
    </row>
    <row r="26" spans="1:18" ht="12.75" customHeight="1" x14ac:dyDescent="0.2"/>
    <row r="27" spans="1:18" ht="12.75" customHeight="1" x14ac:dyDescent="0.2">
      <c r="G27" s="9"/>
    </row>
    <row r="28" spans="1:18" ht="12.75" customHeight="1" x14ac:dyDescent="0.2">
      <c r="C28" s="99" t="s">
        <v>155</v>
      </c>
      <c r="D28" s="99"/>
      <c r="E28" s="99"/>
      <c r="G28" s="9"/>
      <c r="J28" s="100"/>
      <c r="K28" s="101">
        <f t="shared" ref="K28" si="6">IFERROR(J28/J$14,0)</f>
        <v>0</v>
      </c>
      <c r="M28" s="100"/>
      <c r="N28" s="101">
        <f t="shared" ref="N28" si="7">IFERROR(M28/M$14,0)</f>
        <v>0</v>
      </c>
      <c r="Q28" s="34" t="s">
        <v>124</v>
      </c>
    </row>
    <row r="29" spans="1:18" ht="12.75" customHeight="1" x14ac:dyDescent="0.2"/>
    <row r="30" spans="1:18" x14ac:dyDescent="0.2">
      <c r="A30" s="20"/>
      <c r="B30" s="20"/>
      <c r="C30" s="20"/>
      <c r="D30" s="20"/>
      <c r="E30" s="61"/>
      <c r="F30" s="20"/>
      <c r="G30" s="69"/>
      <c r="H30" s="20"/>
      <c r="I30" s="20"/>
      <c r="J30" s="69"/>
      <c r="K30" s="20"/>
      <c r="L30" s="20"/>
      <c r="M30" s="65"/>
      <c r="N30" s="20"/>
      <c r="O30" s="20"/>
      <c r="P30" s="20"/>
      <c r="Q30" s="48"/>
      <c r="R30" s="20"/>
    </row>
    <row r="31" spans="1:18" x14ac:dyDescent="0.2">
      <c r="A31" s="20"/>
      <c r="B31" s="20"/>
      <c r="C31" s="20"/>
      <c r="D31" s="20"/>
      <c r="E31" s="61"/>
      <c r="F31" s="20"/>
      <c r="G31" s="69"/>
      <c r="H31" s="20"/>
      <c r="I31" s="20"/>
      <c r="J31" s="69"/>
      <c r="K31" s="20"/>
      <c r="L31" s="20"/>
      <c r="M31" s="65"/>
      <c r="N31" s="20"/>
      <c r="O31" s="20"/>
      <c r="P31" s="20"/>
      <c r="Q31" s="48"/>
      <c r="R31" s="20"/>
    </row>
    <row r="32" spans="1:18" ht="6.75" customHeight="1" x14ac:dyDescent="0.2"/>
    <row r="33" spans="2:17" s="14" customFormat="1" ht="17.25" customHeight="1" x14ac:dyDescent="0.2">
      <c r="D33" s="17" t="s">
        <v>16</v>
      </c>
      <c r="E33" s="54"/>
      <c r="G33" s="70"/>
      <c r="H33" s="17" t="s">
        <v>226</v>
      </c>
      <c r="I33" s="16"/>
      <c r="J33" s="67"/>
      <c r="K33" s="16"/>
      <c r="L33" s="16"/>
      <c r="M33" s="78" t="s">
        <v>144</v>
      </c>
      <c r="N33" s="16"/>
      <c r="O33" s="16"/>
      <c r="Q33" s="47"/>
    </row>
    <row r="34" spans="2:17" ht="17.25" customHeight="1" x14ac:dyDescent="0.2">
      <c r="D34" s="21" t="s">
        <v>17</v>
      </c>
      <c r="E34" s="55"/>
    </row>
    <row r="35" spans="2:17" ht="12.75" customHeight="1" x14ac:dyDescent="0.2">
      <c r="J35" s="9"/>
    </row>
    <row r="36" spans="2:17" ht="12.75" customHeight="1" x14ac:dyDescent="0.2">
      <c r="B36" s="1" t="s">
        <v>103</v>
      </c>
      <c r="D36" s="121"/>
      <c r="E36" s="121"/>
      <c r="J36" s="9"/>
    </row>
    <row r="37" spans="2:17" ht="12.75" customHeight="1" x14ac:dyDescent="0.2">
      <c r="E37" s="1"/>
      <c r="J37" s="9"/>
    </row>
    <row r="38" spans="2:17" x14ac:dyDescent="0.2">
      <c r="B38" s="35" t="s">
        <v>169</v>
      </c>
      <c r="D38" s="36">
        <v>1000</v>
      </c>
      <c r="E38" s="1"/>
      <c r="J38" s="9"/>
    </row>
    <row r="39" spans="2:17" ht="12.75" customHeight="1" x14ac:dyDescent="0.2"/>
    <row r="40" spans="2:17" x14ac:dyDescent="0.2">
      <c r="G40" s="111" t="s">
        <v>25</v>
      </c>
      <c r="H40" s="111"/>
      <c r="I40" s="33"/>
      <c r="J40" s="111" t="s">
        <v>26</v>
      </c>
      <c r="K40" s="111"/>
      <c r="L40" s="33"/>
      <c r="M40" s="111" t="s">
        <v>27</v>
      </c>
      <c r="N40" s="111"/>
      <c r="O40" s="32"/>
    </row>
    <row r="41" spans="2:17" x14ac:dyDescent="0.2">
      <c r="G41" s="66" t="s">
        <v>14</v>
      </c>
      <c r="H41" s="9" t="s">
        <v>96</v>
      </c>
      <c r="I41" s="1"/>
      <c r="J41" s="66" t="s">
        <v>14</v>
      </c>
      <c r="K41" s="9" t="s">
        <v>96</v>
      </c>
      <c r="M41" s="3" t="s">
        <v>14</v>
      </c>
      <c r="N41" s="9" t="s">
        <v>97</v>
      </c>
      <c r="O41" s="1"/>
    </row>
    <row r="42" spans="2:17" x14ac:dyDescent="0.2">
      <c r="C42" s="38" t="s">
        <v>233</v>
      </c>
      <c r="G42" s="3"/>
      <c r="H42" s="13">
        <f>+G42/$D$38</f>
        <v>0</v>
      </c>
      <c r="I42" s="1"/>
      <c r="K42" s="13">
        <f>+J42/$D$38</f>
        <v>0</v>
      </c>
      <c r="N42" s="13">
        <f>+M42/$D$38</f>
        <v>0</v>
      </c>
      <c r="O42" s="1"/>
    </row>
    <row r="43" spans="2:17" x14ac:dyDescent="0.2">
      <c r="C43" s="38" t="s">
        <v>234</v>
      </c>
      <c r="G43" s="3"/>
      <c r="H43" s="13">
        <f>+G43/$D$38</f>
        <v>0</v>
      </c>
      <c r="I43" s="1"/>
      <c r="K43" s="13">
        <f>+J43/$D$38</f>
        <v>0</v>
      </c>
      <c r="N43" s="13">
        <f>+M43/$D$38</f>
        <v>0</v>
      </c>
      <c r="O43" s="1"/>
    </row>
    <row r="44" spans="2:17" s="35" customFormat="1" x14ac:dyDescent="0.2">
      <c r="B44" s="30">
        <v>1</v>
      </c>
      <c r="C44" s="41" t="s">
        <v>0</v>
      </c>
      <c r="D44" s="41"/>
      <c r="E44" s="43"/>
      <c r="G44" s="42">
        <f>+SUM(G42:G43)</f>
        <v>0</v>
      </c>
      <c r="H44" s="43">
        <f>+G44/$D$38</f>
        <v>0</v>
      </c>
      <c r="I44" s="33"/>
      <c r="J44" s="42">
        <f>+SUM(J42:J43)</f>
        <v>0</v>
      </c>
      <c r="K44" s="43">
        <f>+J44/$D$38</f>
        <v>0</v>
      </c>
      <c r="L44" s="33"/>
      <c r="M44" s="42">
        <f>+SUM(M42:M43)</f>
        <v>0</v>
      </c>
      <c r="N44" s="43">
        <f>+M44/$D$38</f>
        <v>0</v>
      </c>
      <c r="Q44" s="49"/>
    </row>
    <row r="45" spans="2:17" x14ac:dyDescent="0.2">
      <c r="B45" s="30"/>
      <c r="C45" s="1" t="s">
        <v>115</v>
      </c>
      <c r="D45" s="30"/>
      <c r="E45" s="64"/>
      <c r="F45" s="30"/>
      <c r="G45" s="3"/>
      <c r="H45" s="13">
        <f>+G45/$D$38</f>
        <v>0</v>
      </c>
      <c r="J45" s="3"/>
      <c r="K45" s="13">
        <f>+J45/$D$38</f>
        <v>0</v>
      </c>
      <c r="N45" s="13">
        <f>+M45/$D$38</f>
        <v>0</v>
      </c>
      <c r="O45" s="1"/>
    </row>
    <row r="46" spans="2:17" x14ac:dyDescent="0.2">
      <c r="B46" s="30"/>
      <c r="C46" s="1" t="s">
        <v>251</v>
      </c>
      <c r="D46" s="30"/>
      <c r="E46" s="64"/>
      <c r="F46" s="30"/>
      <c r="G46" s="3"/>
      <c r="H46" s="13">
        <f t="shared" ref="H46:H49" si="8">+G46/$D$38</f>
        <v>0</v>
      </c>
      <c r="J46" s="3"/>
      <c r="K46" s="13">
        <f t="shared" ref="K46:K49" si="9">+J46/$D$38</f>
        <v>0</v>
      </c>
      <c r="N46" s="13">
        <f t="shared" ref="N46:N49" si="10">+M46/$D$38</f>
        <v>0</v>
      </c>
      <c r="O46" s="1"/>
    </row>
    <row r="47" spans="2:17" x14ac:dyDescent="0.2">
      <c r="B47" s="30"/>
      <c r="C47" s="1" t="s">
        <v>229</v>
      </c>
      <c r="D47" s="30"/>
      <c r="E47" s="64"/>
      <c r="F47" s="30"/>
      <c r="G47" s="3"/>
      <c r="H47" s="13">
        <f t="shared" si="8"/>
        <v>0</v>
      </c>
      <c r="J47" s="3"/>
      <c r="K47" s="13">
        <f t="shared" si="9"/>
        <v>0</v>
      </c>
      <c r="N47" s="13">
        <f t="shared" si="10"/>
        <v>0</v>
      </c>
      <c r="O47" s="1"/>
    </row>
    <row r="48" spans="2:17" x14ac:dyDescent="0.2">
      <c r="B48" s="30"/>
      <c r="C48" s="1" t="s">
        <v>230</v>
      </c>
      <c r="D48" s="30"/>
      <c r="E48" s="64"/>
      <c r="F48" s="30"/>
      <c r="G48" s="3"/>
      <c r="H48" s="13">
        <f t="shared" si="8"/>
        <v>0</v>
      </c>
      <c r="J48" s="3"/>
      <c r="K48" s="13">
        <f t="shared" si="9"/>
        <v>0</v>
      </c>
      <c r="N48" s="13">
        <f t="shared" si="10"/>
        <v>0</v>
      </c>
      <c r="O48" s="1"/>
    </row>
    <row r="49" spans="2:15" x14ac:dyDescent="0.2">
      <c r="B49" s="30"/>
      <c r="C49" s="1" t="s">
        <v>231</v>
      </c>
      <c r="G49" s="3"/>
      <c r="H49" s="13">
        <f t="shared" si="8"/>
        <v>0</v>
      </c>
      <c r="J49" s="3"/>
      <c r="K49" s="13">
        <f t="shared" si="9"/>
        <v>0</v>
      </c>
      <c r="N49" s="13">
        <f t="shared" si="10"/>
        <v>0</v>
      </c>
      <c r="O49" s="1"/>
    </row>
    <row r="50" spans="2:15" x14ac:dyDescent="0.2">
      <c r="B50" s="30"/>
      <c r="C50" s="1" t="s">
        <v>60</v>
      </c>
      <c r="E50" s="44"/>
      <c r="G50" s="18"/>
      <c r="H50" s="44">
        <f t="shared" ref="H50:H53" si="11">+G50/$D$38</f>
        <v>0</v>
      </c>
      <c r="J50" s="18"/>
      <c r="K50" s="44">
        <f t="shared" ref="K50:K53" si="12">+J50/$D$38</f>
        <v>0</v>
      </c>
      <c r="M50" s="18"/>
      <c r="N50" s="44">
        <f t="shared" ref="N50:N53" si="13">+M50/$D$38</f>
        <v>0</v>
      </c>
      <c r="O50" s="1"/>
    </row>
    <row r="51" spans="2:15" x14ac:dyDescent="0.2">
      <c r="B51" s="30">
        <v>2</v>
      </c>
      <c r="C51" s="41" t="s">
        <v>22</v>
      </c>
      <c r="D51" s="41"/>
      <c r="E51" s="43"/>
      <c r="F51" s="35"/>
      <c r="G51" s="42">
        <f>+SUM(G45:G50)</f>
        <v>0</v>
      </c>
      <c r="H51" s="43">
        <f t="shared" si="11"/>
        <v>0</v>
      </c>
      <c r="I51" s="33"/>
      <c r="J51" s="42">
        <f>+SUM(J49:J50)</f>
        <v>0</v>
      </c>
      <c r="K51" s="43">
        <f t="shared" si="12"/>
        <v>0</v>
      </c>
      <c r="L51" s="33"/>
      <c r="M51" s="42">
        <f>+SUM(M49:M50)</f>
        <v>0</v>
      </c>
      <c r="N51" s="43">
        <f t="shared" si="13"/>
        <v>0</v>
      </c>
      <c r="O51" s="1"/>
    </row>
    <row r="52" spans="2:15" x14ac:dyDescent="0.2">
      <c r="B52" s="30">
        <v>3</v>
      </c>
      <c r="C52" s="45" t="s">
        <v>3</v>
      </c>
      <c r="D52" s="45"/>
      <c r="E52" s="63" t="s">
        <v>32</v>
      </c>
      <c r="F52" s="35"/>
      <c r="G52" s="46">
        <f>+G44-G51</f>
        <v>0</v>
      </c>
      <c r="H52" s="72">
        <f t="shared" si="11"/>
        <v>0</v>
      </c>
      <c r="I52" s="33"/>
      <c r="J52" s="46">
        <f>+J44-J51</f>
        <v>0</v>
      </c>
      <c r="K52" s="72">
        <f t="shared" si="12"/>
        <v>0</v>
      </c>
      <c r="L52" s="33"/>
      <c r="M52" s="46">
        <f>+M44-M51</f>
        <v>0</v>
      </c>
      <c r="N52" s="72">
        <f t="shared" si="13"/>
        <v>0</v>
      </c>
      <c r="O52" s="1"/>
    </row>
    <row r="53" spans="2:15" x14ac:dyDescent="0.2">
      <c r="B53" s="30"/>
      <c r="C53" s="1" t="s">
        <v>115</v>
      </c>
      <c r="D53" s="30"/>
      <c r="E53" s="64"/>
      <c r="F53" s="30"/>
      <c r="G53" s="3"/>
      <c r="H53" s="13">
        <f t="shared" si="11"/>
        <v>0</v>
      </c>
      <c r="J53" s="3"/>
      <c r="K53" s="13">
        <f t="shared" si="12"/>
        <v>0</v>
      </c>
      <c r="N53" s="13">
        <f t="shared" si="13"/>
        <v>0</v>
      </c>
      <c r="O53" s="1"/>
    </row>
    <row r="54" spans="2:15" x14ac:dyDescent="0.2">
      <c r="B54" s="30"/>
      <c r="C54" s="1" t="s">
        <v>116</v>
      </c>
      <c r="D54" s="30"/>
      <c r="E54" s="64"/>
      <c r="F54" s="30"/>
      <c r="G54" s="3"/>
      <c r="H54" s="13">
        <f t="shared" ref="H54:H58" si="14">+G54/$D$38</f>
        <v>0</v>
      </c>
      <c r="J54" s="3"/>
      <c r="K54" s="13">
        <f t="shared" ref="K54:K58" si="15">+J54/$D$38</f>
        <v>0</v>
      </c>
      <c r="N54" s="13">
        <f t="shared" ref="N54:N58" si="16">+M54/$D$38</f>
        <v>0</v>
      </c>
      <c r="O54" s="1"/>
    </row>
    <row r="55" spans="2:15" x14ac:dyDescent="0.2">
      <c r="B55" s="30"/>
      <c r="C55" s="1" t="s">
        <v>251</v>
      </c>
      <c r="D55" s="30"/>
      <c r="E55" s="64"/>
      <c r="F55" s="30"/>
      <c r="G55" s="3"/>
      <c r="H55" s="13">
        <f t="shared" si="14"/>
        <v>0</v>
      </c>
      <c r="J55" s="3"/>
      <c r="K55" s="13">
        <f t="shared" si="15"/>
        <v>0</v>
      </c>
      <c r="N55" s="13">
        <f t="shared" si="16"/>
        <v>0</v>
      </c>
      <c r="O55" s="1"/>
    </row>
    <row r="56" spans="2:15" x14ac:dyDescent="0.2">
      <c r="B56" s="30"/>
      <c r="C56" s="1" t="s">
        <v>117</v>
      </c>
      <c r="D56" s="30"/>
      <c r="E56" s="64"/>
      <c r="F56" s="30"/>
      <c r="G56" s="3"/>
      <c r="H56" s="13">
        <f t="shared" si="14"/>
        <v>0</v>
      </c>
      <c r="J56" s="3"/>
      <c r="K56" s="13">
        <f t="shared" si="15"/>
        <v>0</v>
      </c>
      <c r="N56" s="13">
        <f t="shared" si="16"/>
        <v>0</v>
      </c>
      <c r="O56" s="1"/>
    </row>
    <row r="57" spans="2:15" x14ac:dyDescent="0.2">
      <c r="B57" s="30"/>
      <c r="C57" s="1" t="s">
        <v>209</v>
      </c>
      <c r="D57" s="30"/>
      <c r="E57" s="64"/>
      <c r="F57" s="30"/>
      <c r="G57" s="3"/>
      <c r="H57" s="13">
        <f t="shared" si="14"/>
        <v>0</v>
      </c>
      <c r="J57" s="3"/>
      <c r="K57" s="13">
        <f t="shared" si="15"/>
        <v>0</v>
      </c>
      <c r="N57" s="13">
        <f t="shared" si="16"/>
        <v>0</v>
      </c>
      <c r="O57" s="1"/>
    </row>
    <row r="58" spans="2:15" x14ac:dyDescent="0.2">
      <c r="B58" s="30"/>
      <c r="C58" s="1" t="s">
        <v>60</v>
      </c>
      <c r="D58" s="30"/>
      <c r="E58" s="64"/>
      <c r="F58" s="30"/>
      <c r="G58" s="3"/>
      <c r="H58" s="13">
        <f t="shared" si="14"/>
        <v>0</v>
      </c>
      <c r="J58" s="3"/>
      <c r="K58" s="13">
        <f t="shared" si="15"/>
        <v>0</v>
      </c>
      <c r="N58" s="13">
        <f t="shared" si="16"/>
        <v>0</v>
      </c>
      <c r="O58" s="1"/>
    </row>
    <row r="59" spans="2:15" x14ac:dyDescent="0.2">
      <c r="B59" s="30">
        <v>4</v>
      </c>
      <c r="C59" s="41" t="s">
        <v>21</v>
      </c>
      <c r="D59" s="41"/>
      <c r="E59" s="43"/>
      <c r="F59" s="35"/>
      <c r="G59" s="42">
        <f>+SUM(G53:G58)</f>
        <v>0</v>
      </c>
      <c r="H59" s="43">
        <f>+G59/$D$38</f>
        <v>0</v>
      </c>
      <c r="I59" s="33"/>
      <c r="J59" s="42">
        <f>+SUM(J53:J58)</f>
        <v>0</v>
      </c>
      <c r="K59" s="43">
        <f>+J59/$D$38</f>
        <v>0</v>
      </c>
      <c r="L59" s="33"/>
      <c r="M59" s="42">
        <f>+SUM(M53:M58)</f>
        <v>0</v>
      </c>
      <c r="N59" s="43">
        <f>+M59/$D$38</f>
        <v>0</v>
      </c>
      <c r="O59" s="1"/>
    </row>
    <row r="60" spans="2:15" x14ac:dyDescent="0.2">
      <c r="B60" s="30">
        <v>5</v>
      </c>
      <c r="C60" s="45" t="s">
        <v>1</v>
      </c>
      <c r="D60" s="45"/>
      <c r="E60" s="63" t="s">
        <v>215</v>
      </c>
      <c r="G60" s="46">
        <f>+G52-G59</f>
        <v>0</v>
      </c>
      <c r="H60" s="72">
        <f>+G60/$D$38</f>
        <v>0</v>
      </c>
      <c r="J60" s="46">
        <f>+J52-J59</f>
        <v>0</v>
      </c>
      <c r="K60" s="72">
        <f>+J60/$D$38</f>
        <v>0</v>
      </c>
      <c r="M60" s="46">
        <f>+M52-M59</f>
        <v>0</v>
      </c>
      <c r="N60" s="72">
        <f>+M60/$D$38</f>
        <v>0</v>
      </c>
      <c r="O60" s="1"/>
    </row>
    <row r="61" spans="2:15" x14ac:dyDescent="0.2">
      <c r="B61" s="30">
        <v>6</v>
      </c>
      <c r="C61" s="1" t="s">
        <v>20</v>
      </c>
      <c r="D61" s="30"/>
      <c r="E61" s="64"/>
      <c r="F61" s="30"/>
      <c r="G61" s="3"/>
      <c r="H61" s="13">
        <f>+G61/$D$38</f>
        <v>0</v>
      </c>
      <c r="J61" s="3"/>
      <c r="K61" s="13">
        <f>+J61/$D$38</f>
        <v>0</v>
      </c>
      <c r="N61" s="13">
        <f>+M61/$D$38</f>
        <v>0</v>
      </c>
      <c r="O61" s="1"/>
    </row>
    <row r="62" spans="2:15" x14ac:dyDescent="0.2">
      <c r="B62" s="30">
        <v>7</v>
      </c>
      <c r="C62" s="1" t="s">
        <v>30</v>
      </c>
      <c r="E62" s="57"/>
      <c r="G62" s="18"/>
      <c r="H62" s="44">
        <f>+G62/$D$38</f>
        <v>0</v>
      </c>
      <c r="J62" s="18"/>
      <c r="K62" s="44">
        <f>+J62/$D$38</f>
        <v>0</v>
      </c>
      <c r="M62" s="18"/>
      <c r="N62" s="44">
        <f>+M62/$D$38</f>
        <v>0</v>
      </c>
      <c r="O62" s="1"/>
    </row>
    <row r="63" spans="2:15" x14ac:dyDescent="0.2">
      <c r="B63" s="30">
        <v>8</v>
      </c>
      <c r="C63" s="6" t="s">
        <v>2</v>
      </c>
      <c r="D63" s="6"/>
      <c r="E63" s="56" t="s">
        <v>222</v>
      </c>
      <c r="G63" s="7">
        <f>+G60-G61-G62</f>
        <v>0</v>
      </c>
      <c r="H63" s="73">
        <f>+G63/$D$38</f>
        <v>0</v>
      </c>
      <c r="J63" s="7">
        <f>+J60-J60-J62</f>
        <v>0</v>
      </c>
      <c r="K63" s="73">
        <f>+J63/$D$38</f>
        <v>0</v>
      </c>
      <c r="M63" s="7">
        <f>+M60-M60-M62</f>
        <v>0</v>
      </c>
      <c r="N63" s="73">
        <f>+M63/$D$38</f>
        <v>0</v>
      </c>
      <c r="O63" s="1"/>
    </row>
    <row r="64" spans="2:15" ht="12.75" customHeight="1" x14ac:dyDescent="0.2"/>
    <row r="65" spans="2:17" ht="12.75" customHeight="1" x14ac:dyDescent="0.2"/>
    <row r="66" spans="2:17" x14ac:dyDescent="0.2">
      <c r="B66" s="30">
        <v>8</v>
      </c>
      <c r="C66" s="4" t="s">
        <v>65</v>
      </c>
      <c r="D66" s="4"/>
      <c r="E66" s="60"/>
      <c r="F66" s="5">
        <f>+SUM(F49:F50,F53:F57)</f>
        <v>0</v>
      </c>
      <c r="G66" s="5"/>
      <c r="J66" s="5"/>
      <c r="M66" s="5"/>
    </row>
    <row r="67" spans="2:17" x14ac:dyDescent="0.2">
      <c r="B67" s="30">
        <v>9</v>
      </c>
      <c r="C67" s="6" t="s">
        <v>10</v>
      </c>
      <c r="D67" s="6"/>
      <c r="E67" s="71" t="s">
        <v>223</v>
      </c>
      <c r="G67" s="77">
        <f>IFERROR(G63/G66,0)</f>
        <v>0</v>
      </c>
      <c r="J67" s="77">
        <f>IFERROR(J63/J66,0)</f>
        <v>0</v>
      </c>
      <c r="M67" s="77">
        <f>IFERROR(M63/M66,0)</f>
        <v>0</v>
      </c>
    </row>
    <row r="68" spans="2:17" ht="12.75" customHeight="1" x14ac:dyDescent="0.2"/>
    <row r="69" spans="2:17" s="20" customFormat="1" ht="12.75" customHeight="1" x14ac:dyDescent="0.2">
      <c r="E69" s="61"/>
      <c r="G69" s="104"/>
      <c r="H69" s="26"/>
      <c r="I69" s="26"/>
      <c r="J69" s="104"/>
      <c r="K69" s="26"/>
      <c r="L69" s="26"/>
      <c r="M69" s="105"/>
      <c r="N69" s="26"/>
      <c r="O69" s="26"/>
      <c r="Q69" s="48"/>
    </row>
    <row r="70" spans="2:17" s="20" customFormat="1" ht="12.75" customHeight="1" x14ac:dyDescent="0.2">
      <c r="E70" s="61"/>
      <c r="G70" s="104"/>
      <c r="H70" s="26"/>
      <c r="I70" s="26"/>
      <c r="J70" s="104"/>
      <c r="K70" s="26"/>
      <c r="L70" s="26"/>
      <c r="M70" s="105"/>
      <c r="N70" s="26"/>
      <c r="O70" s="26"/>
      <c r="Q70" s="48"/>
    </row>
    <row r="71" spans="2:17" ht="12.75" customHeight="1" x14ac:dyDescent="0.2"/>
    <row r="72" spans="2:17" ht="12.75" customHeight="1" x14ac:dyDescent="0.2"/>
    <row r="73" spans="2:17" ht="12.75" customHeight="1" x14ac:dyDescent="0.2"/>
    <row r="74" spans="2:17" ht="12.75" customHeight="1" x14ac:dyDescent="0.2"/>
    <row r="75" spans="2:17" ht="12.75" customHeight="1" x14ac:dyDescent="0.2"/>
    <row r="76" spans="2:17" ht="12.75" customHeight="1" x14ac:dyDescent="0.2"/>
    <row r="77" spans="2:17" ht="12.75" customHeight="1" x14ac:dyDescent="0.2"/>
    <row r="78" spans="2:17" ht="12.75" customHeight="1" x14ac:dyDescent="0.2"/>
    <row r="79" spans="2:17" ht="12.75" customHeight="1" x14ac:dyDescent="0.2"/>
    <row r="80" spans="2:1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sheetData>
  <mergeCells count="12">
    <mergeCell ref="J12:K12"/>
    <mergeCell ref="M12:N12"/>
    <mergeCell ref="D36:E36"/>
    <mergeCell ref="G40:H40"/>
    <mergeCell ref="J40:K40"/>
    <mergeCell ref="M40:N40"/>
    <mergeCell ref="G12:H12"/>
    <mergeCell ref="D5:E5"/>
    <mergeCell ref="D6:E6"/>
    <mergeCell ref="D7:E7"/>
    <mergeCell ref="D8:E8"/>
    <mergeCell ref="D9:E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Inicio</vt:lpstr>
      <vt:lpstr>RPP</vt:lpstr>
      <vt:lpstr>Aporte</vt:lpstr>
      <vt:lpstr>Agricultura</vt:lpstr>
      <vt:lpstr>Lecheria</vt:lpstr>
      <vt:lpstr>Ganaderia</vt:lpstr>
      <vt:lpstr>Servicios</vt:lpstr>
      <vt:lpstr>Inmobiliario</vt:lpstr>
      <vt:lpstr>Gerenciamiento</vt:lpstr>
      <vt:lpstr>Administración</vt:lpstr>
      <vt:lpstr>CAMPAÑA</vt:lpstr>
      <vt:lpstr>CUIC</vt:lpstr>
      <vt:lpstr>EMPRESA</vt:lpstr>
      <vt:lpstr>GRUPO</vt:lpstr>
      <vt:lpstr>REGION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Federico Guyot</cp:lastModifiedBy>
  <dcterms:created xsi:type="dcterms:W3CDTF">2020-10-06T13:42:05Z</dcterms:created>
  <dcterms:modified xsi:type="dcterms:W3CDTF">2023-09-18T18:18:17Z</dcterms:modified>
</cp:coreProperties>
</file>